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9440" windowHeight="10425"/>
  </bookViews>
  <sheets>
    <sheet name="Analysis" sheetId="3" r:id="rId1"/>
    <sheet name="Schedule" sheetId="1" r:id="rId2"/>
    <sheet name="Payment" sheetId="2" r:id="rId3"/>
  </sheets>
  <definedNames>
    <definedName name="compound_period">INDEX({1;2;4;6;12;24;26;52},MATCH(Schedule!$D$10,period_names,0))</definedName>
    <definedName name="fpdate">Schedule!$D$8</definedName>
    <definedName name="loan_amount">Schedule!$D$5</definedName>
    <definedName name="months_per_period">12/periods_per_year</definedName>
    <definedName name="nper">term*periods_per_year</definedName>
    <definedName name="payment">Schedule!$D$13</definedName>
    <definedName name="period_names">Schedule!$K$5:$K$12</definedName>
    <definedName name="periods_per_year">INDEX({1;2;4;6;12;24;26;52},MATCH(Schedule!$D$9,period_names,0))</definedName>
    <definedName name="pmtType">IF(Schedule!$D$11="End of Period",0,1)</definedName>
    <definedName name="_xlnm.Print_Area" localSheetId="2">Payment!$A$1:$G$200</definedName>
    <definedName name="_xlnm.Print_Area" localSheetId="1">Schedule!$A$1:$H$197</definedName>
    <definedName name="_xlnm.Print_Titles" localSheetId="2">Payment!$20:$20</definedName>
    <definedName name="_xlnm.Print_Titles" localSheetId="1">Schedule!$16:$16</definedName>
    <definedName name="rate">Schedule!$H$5</definedName>
    <definedName name="roundOpt">Schedule!$H$15</definedName>
    <definedName name="term">Schedule!$D$7</definedName>
  </definedNames>
  <calcPr calcId="145621"/>
</workbook>
</file>

<file path=xl/calcChain.xml><?xml version="1.0" encoding="utf-8"?>
<calcChain xmlns="http://schemas.openxmlformats.org/spreadsheetml/2006/main">
  <c r="B19" i="3" l="1"/>
  <c r="B23" i="3"/>
  <c r="B20" i="3"/>
  <c r="D6" i="1"/>
  <c r="D5" i="2" s="1"/>
  <c r="B13" i="3"/>
  <c r="B14" i="3" s="1"/>
  <c r="D5" i="1" s="1"/>
  <c r="D10" i="1"/>
  <c r="D10" i="2"/>
  <c r="D9" i="2"/>
  <c r="D8" i="2"/>
  <c r="D7" i="2"/>
  <c r="D6" i="2"/>
  <c r="C10" i="2"/>
  <c r="C9" i="2"/>
  <c r="C8" i="2"/>
  <c r="C7" i="2"/>
  <c r="C6" i="2"/>
  <c r="C5" i="2"/>
  <c r="C4" i="2"/>
  <c r="C13" i="1"/>
  <c r="H11" i="1"/>
  <c r="B18" i="3"/>
  <c r="H5" i="1" l="1"/>
  <c r="D12" i="2" s="1"/>
  <c r="H17" i="1"/>
  <c r="A18" i="1" s="1"/>
  <c r="G21" i="2"/>
  <c r="A22" i="2" s="1"/>
  <c r="D4" i="2"/>
  <c r="D13" i="1" l="1"/>
  <c r="B17" i="3" s="1"/>
  <c r="B21" i="3" s="1"/>
  <c r="E22" i="2"/>
  <c r="F18" i="1"/>
  <c r="B18" i="1"/>
  <c r="B22" i="2"/>
  <c r="D13" i="2" l="1"/>
  <c r="C18" i="1"/>
  <c r="G18" i="1" s="1"/>
  <c r="H18" i="1" s="1"/>
  <c r="A19" i="1" s="1"/>
  <c r="C22" i="2"/>
  <c r="D22" i="2" s="1"/>
  <c r="F22" i="2" s="1"/>
  <c r="G22" i="2" s="1"/>
  <c r="A23" i="2" s="1"/>
  <c r="F19" i="1" l="1"/>
  <c r="C19" i="1"/>
  <c r="G19" i="1" s="1"/>
  <c r="H19" i="1" s="1"/>
  <c r="A20" i="1" s="1"/>
  <c r="B19" i="1"/>
  <c r="E23" i="2"/>
  <c r="B23" i="2"/>
  <c r="C23" i="2"/>
  <c r="D23" i="2" s="1"/>
  <c r="F23" i="2" l="1"/>
  <c r="G23" i="2" s="1"/>
  <c r="A24" i="2" s="1"/>
  <c r="B24" i="2" s="1"/>
  <c r="F20" i="1"/>
  <c r="B20" i="1"/>
  <c r="C20" i="1"/>
  <c r="E24" i="2"/>
  <c r="F24" i="2" s="1"/>
  <c r="G24" i="2" s="1"/>
  <c r="A25" i="2" s="1"/>
  <c r="C24" i="2" l="1"/>
  <c r="G20" i="1"/>
  <c r="H20" i="1" s="1"/>
  <c r="A21" i="1" s="1"/>
  <c r="B21" i="1" s="1"/>
  <c r="E25" i="2"/>
  <c r="B25" i="2"/>
  <c r="C25" i="2"/>
  <c r="D25" i="2" s="1"/>
  <c r="F25" i="2" s="1"/>
  <c r="G25" i="2" s="1"/>
  <c r="A26" i="2" s="1"/>
  <c r="F21" i="1" l="1"/>
  <c r="C21" i="1"/>
  <c r="G21" i="1" s="1"/>
  <c r="H21" i="1" s="1"/>
  <c r="A22" i="1" s="1"/>
  <c r="B22" i="1" s="1"/>
  <c r="E26" i="2"/>
  <c r="B26" i="2"/>
  <c r="C26" i="2"/>
  <c r="D26" i="2" s="1"/>
  <c r="F26" i="2" s="1"/>
  <c r="G26" i="2" s="1"/>
  <c r="A27" i="2" s="1"/>
  <c r="F22" i="1" l="1"/>
  <c r="C22" i="1"/>
  <c r="C27" i="2"/>
  <c r="D27" i="2" s="1"/>
  <c r="B27" i="2"/>
  <c r="E27" i="2"/>
  <c r="G22" i="1" l="1"/>
  <c r="H22" i="1" s="1"/>
  <c r="A23" i="1" s="1"/>
  <c r="B23" i="1" s="1"/>
  <c r="F27" i="2"/>
  <c r="G27" i="2" s="1"/>
  <c r="A28" i="2" s="1"/>
  <c r="E28" i="2" s="1"/>
  <c r="F23" i="1" l="1"/>
  <c r="C23" i="1"/>
  <c r="B28" i="2"/>
  <c r="C28" i="2"/>
  <c r="D28" i="2" s="1"/>
  <c r="F28" i="2" s="1"/>
  <c r="G28" i="2" s="1"/>
  <c r="A29" i="2" s="1"/>
  <c r="B29" i="2" s="1"/>
  <c r="G23" i="1" l="1"/>
  <c r="H23" i="1" s="1"/>
  <c r="A24" i="1" s="1"/>
  <c r="C29" i="2"/>
  <c r="D29" i="2" s="1"/>
  <c r="F29" i="2" s="1"/>
  <c r="G29" i="2" s="1"/>
  <c r="A30" i="2" s="1"/>
  <c r="B30" i="2" s="1"/>
  <c r="E29" i="2"/>
  <c r="F24" i="1" l="1"/>
  <c r="B24" i="1"/>
  <c r="C24" i="1"/>
  <c r="G24" i="1" s="1"/>
  <c r="H24" i="1" s="1"/>
  <c r="A25" i="1" s="1"/>
  <c r="C30" i="2"/>
  <c r="D30" i="2" s="1"/>
  <c r="E30" i="2"/>
  <c r="C25" i="1" l="1"/>
  <c r="B25" i="1"/>
  <c r="F25" i="1"/>
  <c r="F30" i="2"/>
  <c r="G30" i="2" s="1"/>
  <c r="A31" i="2" s="1"/>
  <c r="G25" i="1" l="1"/>
  <c r="H25" i="1" s="1"/>
  <c r="A26" i="1" s="1"/>
  <c r="E31" i="2"/>
  <c r="C31" i="2"/>
  <c r="D31" i="2" s="1"/>
  <c r="B31" i="2"/>
  <c r="B26" i="1" l="1"/>
  <c r="F26" i="1"/>
  <c r="C26" i="1"/>
  <c r="G26" i="1" s="1"/>
  <c r="H26" i="1" s="1"/>
  <c r="A27" i="1" s="1"/>
  <c r="F31" i="2"/>
  <c r="G31" i="2" s="1"/>
  <c r="A32" i="2" s="1"/>
  <c r="E32" i="2" s="1"/>
  <c r="B27" i="1" l="1"/>
  <c r="F27" i="1"/>
  <c r="C27" i="1"/>
  <c r="G27" i="1" s="1"/>
  <c r="H27" i="1" s="1"/>
  <c r="A28" i="1" s="1"/>
  <c r="B32" i="2"/>
  <c r="C32" i="2"/>
  <c r="D32" i="2" s="1"/>
  <c r="F32" i="2" s="1"/>
  <c r="G32" i="2" s="1"/>
  <c r="A33" i="2" s="1"/>
  <c r="C33" i="2" s="1"/>
  <c r="D33" i="2" s="1"/>
  <c r="B28" i="1" l="1"/>
  <c r="F28" i="1"/>
  <c r="C28" i="1"/>
  <c r="G28" i="1" s="1"/>
  <c r="H28" i="1" s="1"/>
  <c r="A29" i="1" s="1"/>
  <c r="B29" i="1" s="1"/>
  <c r="B33" i="2"/>
  <c r="F29" i="1"/>
  <c r="B25" i="3" s="1"/>
  <c r="E33" i="2"/>
  <c r="F33" i="2" s="1"/>
  <c r="G33" i="2" s="1"/>
  <c r="A34" i="2" s="1"/>
  <c r="C29" i="1" l="1"/>
  <c r="G29" i="1" s="1"/>
  <c r="H29" i="1" s="1"/>
  <c r="A30" i="1" s="1"/>
  <c r="B26" i="3"/>
  <c r="B28" i="3" s="1"/>
  <c r="C34" i="2"/>
  <c r="D34" i="2" s="1"/>
  <c r="B34" i="2"/>
  <c r="E34" i="2"/>
  <c r="F34" i="2" l="1"/>
  <c r="G34" i="2" s="1"/>
  <c r="A35" i="2" s="1"/>
  <c r="C35" i="2" s="1"/>
  <c r="D35" i="2" s="1"/>
  <c r="B30" i="1"/>
  <c r="C30" i="1"/>
  <c r="G30" i="1" s="1"/>
  <c r="H30" i="1" s="1"/>
  <c r="A31" i="1" s="1"/>
  <c r="F30" i="1"/>
  <c r="F35" i="2" l="1"/>
  <c r="G35" i="2" s="1"/>
  <c r="A36" i="2" s="1"/>
  <c r="C36" i="2" s="1"/>
  <c r="D36" i="2" s="1"/>
  <c r="B35" i="2"/>
  <c r="E35" i="2"/>
  <c r="F31" i="1"/>
  <c r="C31" i="1"/>
  <c r="B31" i="1"/>
  <c r="E36" i="2"/>
  <c r="B36" i="2" l="1"/>
  <c r="G31" i="1"/>
  <c r="H31" i="1" s="1"/>
  <c r="A32" i="1" s="1"/>
  <c r="F36" i="2"/>
  <c r="G36" i="2" s="1"/>
  <c r="A37" i="2" s="1"/>
  <c r="B37" i="2" l="1"/>
  <c r="E37" i="2"/>
  <c r="C37" i="2"/>
  <c r="D37" i="2" s="1"/>
  <c r="F37" i="2" s="1"/>
  <c r="G37" i="2" s="1"/>
  <c r="A38" i="2" s="1"/>
  <c r="F32" i="1"/>
  <c r="C32" i="1"/>
  <c r="G32" i="1" s="1"/>
  <c r="H32" i="1" s="1"/>
  <c r="A33" i="1" s="1"/>
  <c r="B32" i="1"/>
  <c r="B33" i="1" l="1"/>
  <c r="C33" i="1"/>
  <c r="G33" i="1" s="1"/>
  <c r="H33" i="1" s="1"/>
  <c r="A34" i="1" s="1"/>
  <c r="F33" i="1"/>
  <c r="E38" i="2"/>
  <c r="C38" i="2"/>
  <c r="D38" i="2" s="1"/>
  <c r="F38" i="2" s="1"/>
  <c r="G38" i="2" s="1"/>
  <c r="A39" i="2" s="1"/>
  <c r="B38" i="2"/>
  <c r="F34" i="1" l="1"/>
  <c r="C34" i="1"/>
  <c r="B34" i="1"/>
  <c r="C39" i="2"/>
  <c r="D39" i="2" s="1"/>
  <c r="E39" i="2"/>
  <c r="B39" i="2"/>
  <c r="F39" i="2" l="1"/>
  <c r="G39" i="2" s="1"/>
  <c r="A40" i="2" s="1"/>
  <c r="C40" i="2" s="1"/>
  <c r="D40" i="2" s="1"/>
  <c r="G34" i="1"/>
  <c r="H34" i="1" s="1"/>
  <c r="A35" i="1" s="1"/>
  <c r="B40" i="2" l="1"/>
  <c r="E40" i="2"/>
  <c r="F40" i="2" s="1"/>
  <c r="G40" i="2" s="1"/>
  <c r="A41" i="2" s="1"/>
  <c r="C35" i="1"/>
  <c r="B35" i="1"/>
  <c r="F35" i="1"/>
  <c r="C41" i="2" l="1"/>
  <c r="D41" i="2" s="1"/>
  <c r="B41" i="2"/>
  <c r="E41" i="2"/>
  <c r="G35" i="1"/>
  <c r="H35" i="1" s="1"/>
  <c r="A36" i="1" s="1"/>
  <c r="C36" i="1" s="1"/>
  <c r="F41" i="2"/>
  <c r="G41" i="2" s="1"/>
  <c r="A42" i="2" s="1"/>
  <c r="E42" i="2" s="1"/>
  <c r="F36" i="1"/>
  <c r="B36" i="1"/>
  <c r="C42" i="2" l="1"/>
  <c r="D42" i="2" s="1"/>
  <c r="F42" i="2" s="1"/>
  <c r="G42" i="2" s="1"/>
  <c r="A43" i="2" s="1"/>
  <c r="B43" i="2" s="1"/>
  <c r="B42" i="2"/>
  <c r="G36" i="1"/>
  <c r="H36" i="1" s="1"/>
  <c r="A37" i="1" s="1"/>
  <c r="B37" i="1" s="1"/>
  <c r="F37" i="1" l="1"/>
  <c r="C37" i="1"/>
  <c r="E43" i="2"/>
  <c r="C43" i="2"/>
  <c r="D43" i="2" s="1"/>
  <c r="F43" i="2" s="1"/>
  <c r="G43" i="2" s="1"/>
  <c r="A44" i="2" s="1"/>
  <c r="G37" i="1" l="1"/>
  <c r="H37" i="1" s="1"/>
  <c r="A38" i="1" s="1"/>
  <c r="C38" i="1" s="1"/>
  <c r="E44" i="2"/>
  <c r="B44" i="2"/>
  <c r="C44" i="2"/>
  <c r="D44" i="2" s="1"/>
  <c r="F44" i="2" s="1"/>
  <c r="G44" i="2" s="1"/>
  <c r="A45" i="2" s="1"/>
  <c r="B38" i="1" l="1"/>
  <c r="F38" i="1"/>
  <c r="G38" i="1" s="1"/>
  <c r="H38" i="1" s="1"/>
  <c r="A39" i="1" s="1"/>
  <c r="E45" i="2"/>
  <c r="C45" i="2"/>
  <c r="D45" i="2" s="1"/>
  <c r="B45" i="2"/>
  <c r="B39" i="1" l="1"/>
  <c r="F39" i="1"/>
  <c r="C39" i="1"/>
  <c r="F45" i="2"/>
  <c r="G45" i="2" s="1"/>
  <c r="A46" i="2" s="1"/>
  <c r="B46" i="2" s="1"/>
  <c r="G39" i="1" l="1"/>
  <c r="H39" i="1" s="1"/>
  <c r="A40" i="1" s="1"/>
  <c r="E46" i="2"/>
  <c r="C46" i="2"/>
  <c r="D46" i="2" s="1"/>
  <c r="F46" i="2" s="1"/>
  <c r="G46" i="2" s="1"/>
  <c r="A47" i="2" s="1"/>
  <c r="C47" i="2" s="1"/>
  <c r="D47" i="2" s="1"/>
  <c r="C40" i="1" l="1"/>
  <c r="G40" i="1" s="1"/>
  <c r="H40" i="1" s="1"/>
  <c r="A41" i="1" s="1"/>
  <c r="B40" i="1"/>
  <c r="F40" i="1"/>
  <c r="E47" i="2"/>
  <c r="F47" i="2" s="1"/>
  <c r="G47" i="2" s="1"/>
  <c r="A48" i="2" s="1"/>
  <c r="B47" i="2"/>
  <c r="F41" i="1" l="1"/>
  <c r="C41" i="1"/>
  <c r="B41" i="1"/>
  <c r="E48" i="2"/>
  <c r="C48" i="2"/>
  <c r="D48" i="2" s="1"/>
  <c r="F48" i="2" s="1"/>
  <c r="G48" i="2" s="1"/>
  <c r="A49" i="2" s="1"/>
  <c r="B48" i="2"/>
  <c r="G41" i="1" l="1"/>
  <c r="H41" i="1" s="1"/>
  <c r="A42" i="1" s="1"/>
  <c r="C42" i="1" s="1"/>
  <c r="C49" i="2"/>
  <c r="D49" i="2" s="1"/>
  <c r="E49" i="2"/>
  <c r="B49" i="2"/>
  <c r="F42" i="1" l="1"/>
  <c r="G42" i="1" s="1"/>
  <c r="H42" i="1" s="1"/>
  <c r="A43" i="1" s="1"/>
  <c r="B42" i="1"/>
  <c r="F49" i="2"/>
  <c r="G49" i="2" s="1"/>
  <c r="A50" i="2" s="1"/>
  <c r="B50" i="2" s="1"/>
  <c r="C50" i="2" l="1"/>
  <c r="D50" i="2" s="1"/>
  <c r="F50" i="2" s="1"/>
  <c r="G50" i="2" s="1"/>
  <c r="A51" i="2" s="1"/>
  <c r="E50" i="2"/>
  <c r="F43" i="1"/>
  <c r="B43" i="1"/>
  <c r="C43" i="1"/>
  <c r="G43" i="1" s="1"/>
  <c r="H43" i="1" s="1"/>
  <c r="A44" i="1" s="1"/>
  <c r="C51" i="2" l="1"/>
  <c r="D51" i="2" s="1"/>
  <c r="B51" i="2"/>
  <c r="C44" i="1"/>
  <c r="G44" i="1" s="1"/>
  <c r="H44" i="1" s="1"/>
  <c r="A45" i="1" s="1"/>
  <c r="F44" i="1"/>
  <c r="B44" i="1"/>
  <c r="E51" i="2"/>
  <c r="F51" i="2" l="1"/>
  <c r="G51" i="2" s="1"/>
  <c r="A52" i="2" s="1"/>
  <c r="B52" i="2" s="1"/>
  <c r="F45" i="1"/>
  <c r="C45" i="1"/>
  <c r="B45" i="1"/>
  <c r="C52" i="2" l="1"/>
  <c r="D52" i="2" s="1"/>
  <c r="F52" i="2" s="1"/>
  <c r="G52" i="2" s="1"/>
  <c r="A53" i="2" s="1"/>
  <c r="E53" i="2" s="1"/>
  <c r="E52" i="2"/>
  <c r="G45" i="1"/>
  <c r="H45" i="1" s="1"/>
  <c r="A46" i="1" s="1"/>
  <c r="C46" i="1" s="1"/>
  <c r="B46" i="1" l="1"/>
  <c r="F46" i="1"/>
  <c r="G46" i="1" s="1"/>
  <c r="H46" i="1" s="1"/>
  <c r="A47" i="1" s="1"/>
  <c r="C53" i="2"/>
  <c r="D53" i="2" s="1"/>
  <c r="F53" i="2" s="1"/>
  <c r="G53" i="2" s="1"/>
  <c r="A54" i="2" s="1"/>
  <c r="B54" i="2" s="1"/>
  <c r="B53" i="2"/>
  <c r="F47" i="1" l="1"/>
  <c r="B47" i="1"/>
  <c r="C54" i="2"/>
  <c r="D54" i="2" s="1"/>
  <c r="E54" i="2"/>
  <c r="C47" i="1"/>
  <c r="G47" i="1" s="1"/>
  <c r="H47" i="1" s="1"/>
  <c r="A48" i="1" s="1"/>
  <c r="C48" i="1" s="1"/>
  <c r="F54" i="2" l="1"/>
  <c r="G54" i="2" s="1"/>
  <c r="A55" i="2" s="1"/>
  <c r="C55" i="2" s="1"/>
  <c r="D55" i="2" s="1"/>
  <c r="B48" i="1"/>
  <c r="F48" i="1"/>
  <c r="G48" i="1" s="1"/>
  <c r="H48" i="1" s="1"/>
  <c r="A49" i="1" s="1"/>
  <c r="F49" i="1" l="1"/>
  <c r="C49" i="1"/>
  <c r="G49" i="1" s="1"/>
  <c r="H49" i="1" s="1"/>
  <c r="A50" i="1" s="1"/>
  <c r="E55" i="2"/>
  <c r="F55" i="2" s="1"/>
  <c r="G55" i="2" s="1"/>
  <c r="A56" i="2" s="1"/>
  <c r="B55" i="2"/>
  <c r="B49" i="1"/>
  <c r="F50" i="1" l="1"/>
  <c r="C50" i="1"/>
  <c r="G50" i="1" s="1"/>
  <c r="H50" i="1" s="1"/>
  <c r="A51" i="1" s="1"/>
  <c r="B50" i="1"/>
  <c r="E56" i="2"/>
  <c r="C56" i="2"/>
  <c r="D56" i="2" s="1"/>
  <c r="B56" i="2"/>
  <c r="B51" i="1" l="1"/>
  <c r="F51" i="1"/>
  <c r="F56" i="2"/>
  <c r="G56" i="2" s="1"/>
  <c r="A57" i="2" s="1"/>
  <c r="E57" i="2" s="1"/>
  <c r="C51" i="1"/>
  <c r="G51" i="1" s="1"/>
  <c r="H51" i="1" s="1"/>
  <c r="A52" i="1" s="1"/>
  <c r="B52" i="1" s="1"/>
  <c r="C52" i="1" l="1"/>
  <c r="G52" i="1" s="1"/>
  <c r="H52" i="1" s="1"/>
  <c r="A53" i="1" s="1"/>
  <c r="C53" i="1" s="1"/>
  <c r="F52" i="1"/>
  <c r="B57" i="2"/>
  <c r="C57" i="2"/>
  <c r="D57" i="2" s="1"/>
  <c r="F57" i="2" s="1"/>
  <c r="G57" i="2" s="1"/>
  <c r="A58" i="2" s="1"/>
  <c r="E58" i="2" s="1"/>
  <c r="F53" i="1" l="1"/>
  <c r="G53" i="1" s="1"/>
  <c r="H53" i="1" s="1"/>
  <c r="A54" i="1" s="1"/>
  <c r="B53" i="1"/>
  <c r="B58" i="2"/>
  <c r="C58" i="2"/>
  <c r="D58" i="2" s="1"/>
  <c r="F58" i="2" s="1"/>
  <c r="G58" i="2" s="1"/>
  <c r="A59" i="2" s="1"/>
  <c r="E59" i="2" s="1"/>
  <c r="C54" i="1" l="1"/>
  <c r="G54" i="1" s="1"/>
  <c r="H54" i="1" s="1"/>
  <c r="A55" i="1" s="1"/>
  <c r="C55" i="1" s="1"/>
  <c r="B54" i="1"/>
  <c r="F54" i="1"/>
  <c r="B59" i="2"/>
  <c r="C59" i="2"/>
  <c r="D59" i="2" s="1"/>
  <c r="F59" i="2" s="1"/>
  <c r="G59" i="2" s="1"/>
  <c r="A60" i="2" s="1"/>
  <c r="E60" i="2" s="1"/>
  <c r="F55" i="1" l="1"/>
  <c r="G55" i="1" s="1"/>
  <c r="H55" i="1" s="1"/>
  <c r="A56" i="1" s="1"/>
  <c r="B55" i="1"/>
  <c r="B60" i="2"/>
  <c r="C60" i="2"/>
  <c r="D60" i="2" s="1"/>
  <c r="F60" i="2" s="1"/>
  <c r="G60" i="2" s="1"/>
  <c r="A61" i="2" s="1"/>
  <c r="C61" i="2" s="1"/>
  <c r="D61" i="2" s="1"/>
  <c r="B56" i="1" l="1"/>
  <c r="F56" i="1"/>
  <c r="C56" i="1"/>
  <c r="G56" i="1" s="1"/>
  <c r="H56" i="1" s="1"/>
  <c r="A57" i="1" s="1"/>
  <c r="B57" i="1" s="1"/>
  <c r="B61" i="2"/>
  <c r="E61" i="2"/>
  <c r="F61" i="2" s="1"/>
  <c r="G61" i="2" s="1"/>
  <c r="A62" i="2" s="1"/>
  <c r="F57" i="1" l="1"/>
  <c r="C57" i="1"/>
  <c r="G57" i="1" s="1"/>
  <c r="H57" i="1" s="1"/>
  <c r="A58" i="1" s="1"/>
  <c r="B62" i="2"/>
  <c r="E62" i="2"/>
  <c r="C62" i="2"/>
  <c r="D62" i="2" s="1"/>
  <c r="F62" i="2" l="1"/>
  <c r="G62" i="2" s="1"/>
  <c r="A63" i="2" s="1"/>
  <c r="B63" i="2" s="1"/>
  <c r="B58" i="1"/>
  <c r="C58" i="1"/>
  <c r="F58" i="1"/>
  <c r="E63" i="2" l="1"/>
  <c r="C63" i="2"/>
  <c r="D63" i="2" s="1"/>
  <c r="F63" i="2" s="1"/>
  <c r="G63" i="2" s="1"/>
  <c r="A64" i="2" s="1"/>
  <c r="B64" i="2" s="1"/>
  <c r="G58" i="1"/>
  <c r="H58" i="1" s="1"/>
  <c r="A59" i="1" s="1"/>
  <c r="E64" i="2" l="1"/>
  <c r="C64" i="2"/>
  <c r="D64" i="2" s="1"/>
  <c r="F64" i="2" s="1"/>
  <c r="G64" i="2" s="1"/>
  <c r="A65" i="2" s="1"/>
  <c r="B65" i="2" s="1"/>
  <c r="B59" i="1"/>
  <c r="F59" i="1"/>
  <c r="C59" i="1"/>
  <c r="G59" i="1" s="1"/>
  <c r="H59" i="1" s="1"/>
  <c r="A60" i="1" s="1"/>
  <c r="C65" i="2" l="1"/>
  <c r="D65" i="2" s="1"/>
  <c r="F65" i="2" s="1"/>
  <c r="G65" i="2" s="1"/>
  <c r="A66" i="2" s="1"/>
  <c r="B66" i="2" s="1"/>
  <c r="E65" i="2"/>
  <c r="C60" i="1"/>
  <c r="G60" i="1" s="1"/>
  <c r="H60" i="1" s="1"/>
  <c r="A61" i="1" s="1"/>
  <c r="F60" i="1"/>
  <c r="B60" i="1"/>
  <c r="C66" i="2" l="1"/>
  <c r="D66" i="2" s="1"/>
  <c r="F66" i="2" s="1"/>
  <c r="G66" i="2" s="1"/>
  <c r="A67" i="2" s="1"/>
  <c r="B67" i="2" s="1"/>
  <c r="E66" i="2"/>
  <c r="C61" i="1"/>
  <c r="F61" i="1"/>
  <c r="B61" i="1"/>
  <c r="E67" i="2" l="1"/>
  <c r="C67" i="2"/>
  <c r="D67" i="2" s="1"/>
  <c r="F67" i="2" s="1"/>
  <c r="G67" i="2" s="1"/>
  <c r="A68" i="2" s="1"/>
  <c r="G61" i="1"/>
  <c r="H61" i="1" s="1"/>
  <c r="A62" i="1" s="1"/>
  <c r="B62" i="1" l="1"/>
  <c r="C62" i="1"/>
  <c r="G62" i="1" s="1"/>
  <c r="H62" i="1" s="1"/>
  <c r="A63" i="1" s="1"/>
  <c r="F62" i="1"/>
  <c r="E68" i="2"/>
  <c r="C68" i="2"/>
  <c r="D68" i="2" s="1"/>
  <c r="F68" i="2" s="1"/>
  <c r="G68" i="2" s="1"/>
  <c r="A69" i="2" s="1"/>
  <c r="B68" i="2"/>
  <c r="C69" i="2" l="1"/>
  <c r="D69" i="2" s="1"/>
  <c r="B69" i="2"/>
  <c r="E69" i="2"/>
  <c r="F63" i="1"/>
  <c r="C63" i="1"/>
  <c r="G63" i="1" s="1"/>
  <c r="H63" i="1" s="1"/>
  <c r="A64" i="1" s="1"/>
  <c r="B63" i="1"/>
  <c r="C64" i="1" l="1"/>
  <c r="F64" i="1"/>
  <c r="B64" i="1"/>
  <c r="F69" i="2"/>
  <c r="G69" i="2" s="1"/>
  <c r="A70" i="2" s="1"/>
  <c r="G64" i="1" l="1"/>
  <c r="H64" i="1" s="1"/>
  <c r="A65" i="1" s="1"/>
  <c r="C70" i="2"/>
  <c r="D70" i="2" s="1"/>
  <c r="E70" i="2"/>
  <c r="B70" i="2"/>
  <c r="F70" i="2" l="1"/>
  <c r="G70" i="2" s="1"/>
  <c r="A71" i="2" s="1"/>
  <c r="E71" i="2" s="1"/>
  <c r="B65" i="1"/>
  <c r="C65" i="1"/>
  <c r="G65" i="1" s="1"/>
  <c r="H65" i="1" s="1"/>
  <c r="A66" i="1" s="1"/>
  <c r="F65" i="1"/>
  <c r="C71" i="2" l="1"/>
  <c r="D71" i="2" s="1"/>
  <c r="B71" i="2"/>
  <c r="B66" i="1"/>
  <c r="C66" i="1"/>
  <c r="F66" i="1"/>
  <c r="F71" i="2"/>
  <c r="G71" i="2" s="1"/>
  <c r="A72" i="2" s="1"/>
  <c r="G66" i="1" l="1"/>
  <c r="H66" i="1" s="1"/>
  <c r="A67" i="1" s="1"/>
  <c r="C67" i="1" s="1"/>
  <c r="E72" i="2"/>
  <c r="B72" i="2"/>
  <c r="C72" i="2"/>
  <c r="D72" i="2" s="1"/>
  <c r="B67" i="1" l="1"/>
  <c r="F67" i="1"/>
  <c r="G67" i="1" s="1"/>
  <c r="H67" i="1" s="1"/>
  <c r="A68" i="1" s="1"/>
  <c r="F68" i="1" s="1"/>
  <c r="F72" i="2"/>
  <c r="G72" i="2" s="1"/>
  <c r="A73" i="2" s="1"/>
  <c r="B68" i="1" l="1"/>
  <c r="C68" i="1"/>
  <c r="G68" i="1" s="1"/>
  <c r="H68" i="1" s="1"/>
  <c r="A69" i="1" s="1"/>
  <c r="B69" i="1" s="1"/>
  <c r="B73" i="2"/>
  <c r="C73" i="2"/>
  <c r="D73" i="2" s="1"/>
  <c r="E73" i="2"/>
  <c r="C69" i="1" l="1"/>
  <c r="F69" i="1"/>
  <c r="F73" i="2"/>
  <c r="G73" i="2" s="1"/>
  <c r="A74" i="2" s="1"/>
  <c r="G69" i="1" l="1"/>
  <c r="H69" i="1" s="1"/>
  <c r="A70" i="1" s="1"/>
  <c r="B70" i="1" s="1"/>
  <c r="C74" i="2"/>
  <c r="D74" i="2" s="1"/>
  <c r="B74" i="2"/>
  <c r="E74" i="2"/>
  <c r="F70" i="1" l="1"/>
  <c r="C70" i="1"/>
  <c r="G70" i="1" s="1"/>
  <c r="H70" i="1" s="1"/>
  <c r="A71" i="1" s="1"/>
  <c r="C71" i="1" s="1"/>
  <c r="F74" i="2"/>
  <c r="G74" i="2" s="1"/>
  <c r="A75" i="2" s="1"/>
  <c r="C75" i="2" s="1"/>
  <c r="D75" i="2" s="1"/>
  <c r="B71" i="1" l="1"/>
  <c r="F71" i="1"/>
  <c r="G71" i="1" s="1"/>
  <c r="H71" i="1" s="1"/>
  <c r="A72" i="1" s="1"/>
  <c r="E75" i="2"/>
  <c r="F75" i="2" s="1"/>
  <c r="G75" i="2" s="1"/>
  <c r="A76" i="2" s="1"/>
  <c r="B75" i="2"/>
  <c r="C72" i="1" l="1"/>
  <c r="F72" i="1"/>
  <c r="B72" i="1"/>
  <c r="G72" i="1"/>
  <c r="H72" i="1" s="1"/>
  <c r="A73" i="1" s="1"/>
  <c r="F73" i="1" s="1"/>
  <c r="C76" i="2"/>
  <c r="D76" i="2" s="1"/>
  <c r="B76" i="2"/>
  <c r="E76" i="2"/>
  <c r="C73" i="1" l="1"/>
  <c r="G73" i="1" s="1"/>
  <c r="H73" i="1" s="1"/>
  <c r="A74" i="1" s="1"/>
  <c r="B74" i="1" s="1"/>
  <c r="B73" i="1"/>
  <c r="F76" i="2"/>
  <c r="G76" i="2" s="1"/>
  <c r="A77" i="2" s="1"/>
  <c r="E77" i="2"/>
  <c r="F74" i="1" l="1"/>
  <c r="C74" i="1"/>
  <c r="B77" i="2"/>
  <c r="C77" i="2"/>
  <c r="D77" i="2" s="1"/>
  <c r="F77" i="2" s="1"/>
  <c r="G77" i="2" s="1"/>
  <c r="A78" i="2" s="1"/>
  <c r="C78" i="2" s="1"/>
  <c r="D78" i="2" s="1"/>
  <c r="G74" i="1"/>
  <c r="H74" i="1" s="1"/>
  <c r="A75" i="1" s="1"/>
  <c r="F75" i="1" s="1"/>
  <c r="E78" i="2" l="1"/>
  <c r="B75" i="1"/>
  <c r="B78" i="2"/>
  <c r="C75" i="1"/>
  <c r="G75" i="1" s="1"/>
  <c r="H75" i="1" s="1"/>
  <c r="A76" i="1" s="1"/>
  <c r="B76" i="1" s="1"/>
  <c r="F78" i="2"/>
  <c r="G78" i="2" s="1"/>
  <c r="A79" i="2" s="1"/>
  <c r="C79" i="2" s="1"/>
  <c r="D79" i="2" s="1"/>
  <c r="E79" i="2"/>
  <c r="F79" i="2" s="1"/>
  <c r="G79" i="2" s="1"/>
  <c r="A80" i="2" s="1"/>
  <c r="C76" i="1"/>
  <c r="B79" i="2"/>
  <c r="F76" i="1" l="1"/>
  <c r="G76" i="1" s="1"/>
  <c r="H76" i="1" s="1"/>
  <c r="A77" i="1" s="1"/>
  <c r="B80" i="2"/>
  <c r="C80" i="2"/>
  <c r="D80" i="2" s="1"/>
  <c r="F80" i="2" s="1"/>
  <c r="G80" i="2" s="1"/>
  <c r="A81" i="2" s="1"/>
  <c r="C81" i="2" s="1"/>
  <c r="D81" i="2" s="1"/>
  <c r="E80" i="2"/>
  <c r="B77" i="1" l="1"/>
  <c r="F77" i="1"/>
  <c r="C77" i="1"/>
  <c r="E81" i="2"/>
  <c r="F81" i="2" s="1"/>
  <c r="G81" i="2" s="1"/>
  <c r="A82" i="2" s="1"/>
  <c r="B81" i="2"/>
  <c r="G77" i="1" l="1"/>
  <c r="H77" i="1" s="1"/>
  <c r="A78" i="1" s="1"/>
  <c r="E82" i="2"/>
  <c r="B82" i="2"/>
  <c r="C82" i="2"/>
  <c r="D82" i="2" s="1"/>
  <c r="F82" i="2" s="1"/>
  <c r="G82" i="2" s="1"/>
  <c r="A83" i="2" s="1"/>
  <c r="C83" i="2" s="1"/>
  <c r="D83" i="2" s="1"/>
  <c r="F78" i="1" l="1"/>
  <c r="C78" i="1"/>
  <c r="G78" i="1" s="1"/>
  <c r="H78" i="1" s="1"/>
  <c r="A79" i="1" s="1"/>
  <c r="B78" i="1"/>
  <c r="F83" i="2"/>
  <c r="G83" i="2" s="1"/>
  <c r="A84" i="2" s="1"/>
  <c r="E84" i="2" s="1"/>
  <c r="E83" i="2"/>
  <c r="B83" i="2"/>
  <c r="B84" i="2" l="1"/>
  <c r="C79" i="1"/>
  <c r="F79" i="1"/>
  <c r="B79" i="1"/>
  <c r="C84" i="2"/>
  <c r="D84" i="2" s="1"/>
  <c r="F84" i="2" s="1"/>
  <c r="G84" i="2" s="1"/>
  <c r="A85" i="2" s="1"/>
  <c r="B85" i="2" s="1"/>
  <c r="G79" i="1" l="1"/>
  <c r="H79" i="1" s="1"/>
  <c r="A80" i="1" s="1"/>
  <c r="C85" i="2"/>
  <c r="D85" i="2" s="1"/>
  <c r="F85" i="2" s="1"/>
  <c r="G85" i="2" s="1"/>
  <c r="A86" i="2" s="1"/>
  <c r="B86" i="2" s="1"/>
  <c r="E85" i="2"/>
  <c r="B80" i="1" l="1"/>
  <c r="C80" i="1"/>
  <c r="F80" i="1"/>
  <c r="G80" i="1"/>
  <c r="H80" i="1" s="1"/>
  <c r="A81" i="1" s="1"/>
  <c r="E86" i="2"/>
  <c r="C86" i="2"/>
  <c r="D86" i="2" s="1"/>
  <c r="B81" i="1" l="1"/>
  <c r="C81" i="1"/>
  <c r="G81" i="1" s="1"/>
  <c r="H81" i="1" s="1"/>
  <c r="A82" i="1" s="1"/>
  <c r="F81" i="1"/>
  <c r="F86" i="2"/>
  <c r="G86" i="2" s="1"/>
  <c r="A87" i="2" s="1"/>
  <c r="C87" i="2" s="1"/>
  <c r="D87" i="2" s="1"/>
  <c r="B87" i="2"/>
  <c r="E87" i="2"/>
  <c r="F87" i="2" s="1"/>
  <c r="G87" i="2" s="1"/>
  <c r="A88" i="2" s="1"/>
  <c r="F82" i="1" l="1"/>
  <c r="B82" i="1"/>
  <c r="C82" i="1"/>
  <c r="G82" i="1" s="1"/>
  <c r="H82" i="1" s="1"/>
  <c r="A83" i="1" s="1"/>
  <c r="E88" i="2"/>
  <c r="B88" i="2"/>
  <c r="C88" i="2"/>
  <c r="D88" i="2" s="1"/>
  <c r="F88" i="2" s="1"/>
  <c r="G88" i="2" s="1"/>
  <c r="A89" i="2" s="1"/>
  <c r="E89" i="2" s="1"/>
  <c r="B83" i="1" l="1"/>
  <c r="F83" i="1"/>
  <c r="C83" i="1"/>
  <c r="G83" i="1" s="1"/>
  <c r="H83" i="1" s="1"/>
  <c r="A84" i="1" s="1"/>
  <c r="B89" i="2"/>
  <c r="C89" i="2"/>
  <c r="D89" i="2" s="1"/>
  <c r="F89" i="2" s="1"/>
  <c r="G89" i="2" s="1"/>
  <c r="A90" i="2" s="1"/>
  <c r="C84" i="1" l="1"/>
  <c r="B84" i="1"/>
  <c r="F84" i="1"/>
  <c r="B90" i="2"/>
  <c r="C90" i="2"/>
  <c r="D90" i="2" s="1"/>
  <c r="E90" i="2"/>
  <c r="F90" i="2" l="1"/>
  <c r="G90" i="2" s="1"/>
  <c r="A91" i="2" s="1"/>
  <c r="B91" i="2" s="1"/>
  <c r="G84" i="1"/>
  <c r="H84" i="1" s="1"/>
  <c r="A85" i="1" s="1"/>
  <c r="E91" i="2" l="1"/>
  <c r="C91" i="2"/>
  <c r="D91" i="2" s="1"/>
  <c r="C85" i="1"/>
  <c r="B85" i="1"/>
  <c r="F85" i="1"/>
  <c r="G85" i="1" s="1"/>
  <c r="H85" i="1" s="1"/>
  <c r="A86" i="1" s="1"/>
  <c r="F86" i="1" l="1"/>
  <c r="C86" i="1"/>
  <c r="B86" i="1"/>
  <c r="F91" i="2"/>
  <c r="G91" i="2" s="1"/>
  <c r="A92" i="2" s="1"/>
  <c r="C92" i="2" l="1"/>
  <c r="D92" i="2" s="1"/>
  <c r="F92" i="2" s="1"/>
  <c r="G92" i="2" s="1"/>
  <c r="A93" i="2" s="1"/>
  <c r="C93" i="2" s="1"/>
  <c r="D93" i="2" s="1"/>
  <c r="E92" i="2"/>
  <c r="B92" i="2"/>
  <c r="G86" i="1"/>
  <c r="H86" i="1" s="1"/>
  <c r="A87" i="1" s="1"/>
  <c r="B93" i="2" l="1"/>
  <c r="B87" i="1"/>
  <c r="F87" i="1"/>
  <c r="C87" i="1"/>
  <c r="G87" i="1"/>
  <c r="H87" i="1" s="1"/>
  <c r="A88" i="1" s="1"/>
  <c r="E93" i="2"/>
  <c r="F93" i="2" s="1"/>
  <c r="G93" i="2" s="1"/>
  <c r="A94" i="2" s="1"/>
  <c r="C94" i="2" l="1"/>
  <c r="D94" i="2" s="1"/>
  <c r="F94" i="2" s="1"/>
  <c r="G94" i="2" s="1"/>
  <c r="A95" i="2" s="1"/>
  <c r="E94" i="2"/>
  <c r="B94" i="2"/>
  <c r="C88" i="1"/>
  <c r="B88" i="1"/>
  <c r="F88" i="1"/>
  <c r="G88" i="1" l="1"/>
  <c r="H88" i="1" s="1"/>
  <c r="A89" i="1" s="1"/>
  <c r="B95" i="2"/>
  <c r="C95" i="2"/>
  <c r="D95" i="2" s="1"/>
  <c r="F95" i="2" s="1"/>
  <c r="G95" i="2" s="1"/>
  <c r="A96" i="2" s="1"/>
  <c r="E95" i="2"/>
  <c r="C89" i="1" l="1"/>
  <c r="F89" i="1"/>
  <c r="B89" i="1"/>
  <c r="C96" i="2"/>
  <c r="D96" i="2" s="1"/>
  <c r="E96" i="2"/>
  <c r="B96" i="2"/>
  <c r="G89" i="1" l="1"/>
  <c r="H89" i="1" s="1"/>
  <c r="A90" i="1" s="1"/>
  <c r="F96" i="2"/>
  <c r="G96" i="2" s="1"/>
  <c r="A97" i="2" s="1"/>
  <c r="E97" i="2" s="1"/>
  <c r="F90" i="1" l="1"/>
  <c r="C90" i="1"/>
  <c r="G90" i="1" s="1"/>
  <c r="H90" i="1" s="1"/>
  <c r="A91" i="1" s="1"/>
  <c r="B90" i="1"/>
  <c r="C97" i="2"/>
  <c r="D97" i="2" s="1"/>
  <c r="F97" i="2" s="1"/>
  <c r="G97" i="2" s="1"/>
  <c r="A98" i="2" s="1"/>
  <c r="E98" i="2" s="1"/>
  <c r="B97" i="2"/>
  <c r="B91" i="1" l="1"/>
  <c r="F91" i="1"/>
  <c r="C91" i="1"/>
  <c r="G91" i="1" s="1"/>
  <c r="H91" i="1" s="1"/>
  <c r="A92" i="1" s="1"/>
  <c r="B98" i="2"/>
  <c r="C98" i="2"/>
  <c r="D98" i="2" s="1"/>
  <c r="F98" i="2" s="1"/>
  <c r="G98" i="2" s="1"/>
  <c r="A99" i="2" s="1"/>
  <c r="B99" i="2" s="1"/>
  <c r="F92" i="1" l="1"/>
  <c r="C92" i="1"/>
  <c r="B92" i="1"/>
  <c r="E99" i="2"/>
  <c r="C99" i="2"/>
  <c r="D99" i="2" s="1"/>
  <c r="F99" i="2" s="1"/>
  <c r="G99" i="2" s="1"/>
  <c r="A100" i="2" s="1"/>
  <c r="C100" i="2" s="1"/>
  <c r="D100" i="2" s="1"/>
  <c r="G92" i="1" l="1"/>
  <c r="H92" i="1" s="1"/>
  <c r="A93" i="1" s="1"/>
  <c r="E100" i="2"/>
  <c r="F100" i="2" s="1"/>
  <c r="G100" i="2" s="1"/>
  <c r="A101" i="2" s="1"/>
  <c r="B100" i="2"/>
  <c r="B93" i="1" l="1"/>
  <c r="F93" i="1"/>
  <c r="C93" i="1"/>
  <c r="G93" i="1" s="1"/>
  <c r="H93" i="1" s="1"/>
  <c r="A94" i="1" s="1"/>
  <c r="B101" i="2"/>
  <c r="E101" i="2"/>
  <c r="C101" i="2"/>
  <c r="D101" i="2" s="1"/>
  <c r="C94" i="1" l="1"/>
  <c r="F94" i="1"/>
  <c r="B94" i="1"/>
  <c r="F101" i="2"/>
  <c r="G101" i="2" s="1"/>
  <c r="A102" i="2" s="1"/>
  <c r="E102" i="2" s="1"/>
  <c r="B102" i="2" l="1"/>
  <c r="G94" i="1"/>
  <c r="H94" i="1" s="1"/>
  <c r="A95" i="1" s="1"/>
  <c r="C102" i="2"/>
  <c r="D102" i="2" s="1"/>
  <c r="F102" i="2" s="1"/>
  <c r="G102" i="2" s="1"/>
  <c r="A103" i="2" s="1"/>
  <c r="C103" i="2" l="1"/>
  <c r="D103" i="2" s="1"/>
  <c r="F103" i="2" s="1"/>
  <c r="G103" i="2" s="1"/>
  <c r="A104" i="2" s="1"/>
  <c r="B103" i="2"/>
  <c r="E103" i="2"/>
  <c r="C95" i="1"/>
  <c r="G95" i="1" s="1"/>
  <c r="H95" i="1" s="1"/>
  <c r="A96" i="1" s="1"/>
  <c r="F95" i="1"/>
  <c r="B95" i="1"/>
  <c r="B96" i="1" l="1"/>
  <c r="C96" i="1"/>
  <c r="G96" i="1" s="1"/>
  <c r="H96" i="1" s="1"/>
  <c r="A97" i="1" s="1"/>
  <c r="F96" i="1"/>
  <c r="C104" i="2"/>
  <c r="D104" i="2" s="1"/>
  <c r="B104" i="2"/>
  <c r="E104" i="2"/>
  <c r="F104" i="2" l="1"/>
  <c r="G104" i="2" s="1"/>
  <c r="A105" i="2" s="1"/>
  <c r="F97" i="1"/>
  <c r="C97" i="1"/>
  <c r="G97" i="1" s="1"/>
  <c r="H97" i="1" s="1"/>
  <c r="A98" i="1" s="1"/>
  <c r="B97" i="1"/>
  <c r="F98" i="1" l="1"/>
  <c r="B98" i="1"/>
  <c r="C98" i="1"/>
  <c r="C105" i="2"/>
  <c r="D105" i="2" s="1"/>
  <c r="B105" i="2"/>
  <c r="E105" i="2"/>
  <c r="F105" i="2" l="1"/>
  <c r="G105" i="2" s="1"/>
  <c r="A106" i="2" s="1"/>
  <c r="G98" i="1"/>
  <c r="H98" i="1" s="1"/>
  <c r="A99" i="1" s="1"/>
  <c r="B99" i="1" l="1"/>
  <c r="F99" i="1"/>
  <c r="C99" i="1"/>
  <c r="G99" i="1"/>
  <c r="H99" i="1" s="1"/>
  <c r="A100" i="1" s="1"/>
  <c r="E106" i="2"/>
  <c r="C106" i="2"/>
  <c r="D106" i="2" s="1"/>
  <c r="B106" i="2"/>
  <c r="F100" i="1" l="1"/>
  <c r="C100" i="1"/>
  <c r="B100" i="1"/>
  <c r="G100" i="1"/>
  <c r="H100" i="1" s="1"/>
  <c r="A101" i="1" s="1"/>
  <c r="F106" i="2"/>
  <c r="G106" i="2" s="1"/>
  <c r="A107" i="2" s="1"/>
  <c r="C101" i="1" l="1"/>
  <c r="F101" i="1"/>
  <c r="B101" i="1"/>
  <c r="E107" i="2"/>
  <c r="C107" i="2"/>
  <c r="D107" i="2" s="1"/>
  <c r="B107" i="2"/>
  <c r="G101" i="1" l="1"/>
  <c r="H101" i="1" s="1"/>
  <c r="A102" i="1" s="1"/>
  <c r="F107" i="2"/>
  <c r="G107" i="2" s="1"/>
  <c r="A108" i="2" s="1"/>
  <c r="E108" i="2" l="1"/>
  <c r="C108" i="2"/>
  <c r="D108" i="2" s="1"/>
  <c r="F108" i="2" s="1"/>
  <c r="G108" i="2" s="1"/>
  <c r="A109" i="2" s="1"/>
  <c r="B108" i="2"/>
  <c r="B102" i="1"/>
  <c r="F102" i="1"/>
  <c r="C102" i="1"/>
  <c r="G102" i="1"/>
  <c r="H102" i="1" s="1"/>
  <c r="A103" i="1" s="1"/>
  <c r="E109" i="2" l="1"/>
  <c r="B109" i="2"/>
  <c r="C109" i="2"/>
  <c r="D109" i="2" s="1"/>
  <c r="F109" i="2" s="1"/>
  <c r="G109" i="2" s="1"/>
  <c r="A110" i="2" s="1"/>
  <c r="B103" i="1"/>
  <c r="F103" i="1"/>
  <c r="C103" i="1"/>
  <c r="G103" i="1" s="1"/>
  <c r="H103" i="1" s="1"/>
  <c r="A104" i="1" s="1"/>
  <c r="F104" i="1" l="1"/>
  <c r="C104" i="1"/>
  <c r="B104" i="1"/>
  <c r="E110" i="2"/>
  <c r="B110" i="2"/>
  <c r="C110" i="2"/>
  <c r="D110" i="2" s="1"/>
  <c r="F110" i="2" s="1"/>
  <c r="G110" i="2" s="1"/>
  <c r="A111" i="2" s="1"/>
  <c r="E111" i="2" l="1"/>
  <c r="C111" i="2"/>
  <c r="D111" i="2" s="1"/>
  <c r="B111" i="2"/>
  <c r="G104" i="1"/>
  <c r="H104" i="1" s="1"/>
  <c r="A105" i="1" s="1"/>
  <c r="B105" i="1" l="1"/>
  <c r="C105" i="1"/>
  <c r="G105" i="1" s="1"/>
  <c r="H105" i="1" s="1"/>
  <c r="A106" i="1" s="1"/>
  <c r="F105" i="1"/>
  <c r="F111" i="2"/>
  <c r="G111" i="2" s="1"/>
  <c r="A112" i="2" s="1"/>
  <c r="C106" i="1" l="1"/>
  <c r="B106" i="1"/>
  <c r="F106" i="1"/>
  <c r="G106" i="1"/>
  <c r="H106" i="1" s="1"/>
  <c r="A107" i="1" s="1"/>
  <c r="E112" i="2"/>
  <c r="C112" i="2"/>
  <c r="D112" i="2" s="1"/>
  <c r="F112" i="2" s="1"/>
  <c r="G112" i="2" s="1"/>
  <c r="A113" i="2" s="1"/>
  <c r="B112" i="2"/>
  <c r="B107" i="1" l="1"/>
  <c r="C107" i="1"/>
  <c r="G107" i="1" s="1"/>
  <c r="H107" i="1" s="1"/>
  <c r="A108" i="1" s="1"/>
  <c r="F107" i="1"/>
  <c r="E113" i="2"/>
  <c r="C113" i="2"/>
  <c r="D113" i="2" s="1"/>
  <c r="F113" i="2" s="1"/>
  <c r="G113" i="2" s="1"/>
  <c r="A114" i="2" s="1"/>
  <c r="B113" i="2"/>
  <c r="E114" i="2" l="1"/>
  <c r="B114" i="2"/>
  <c r="C114" i="2"/>
  <c r="D114" i="2" s="1"/>
  <c r="F114" i="2" s="1"/>
  <c r="G114" i="2" s="1"/>
  <c r="A115" i="2" s="1"/>
  <c r="F108" i="1"/>
  <c r="C108" i="1"/>
  <c r="B108" i="1"/>
  <c r="E115" i="2" l="1"/>
  <c r="C115" i="2"/>
  <c r="D115" i="2" s="1"/>
  <c r="F115" i="2" s="1"/>
  <c r="G115" i="2" s="1"/>
  <c r="A116" i="2" s="1"/>
  <c r="B115" i="2"/>
  <c r="G108" i="1"/>
  <c r="H108" i="1" s="1"/>
  <c r="A109" i="1" s="1"/>
  <c r="C116" i="2" l="1"/>
  <c r="D116" i="2" s="1"/>
  <c r="B116" i="2"/>
  <c r="E116" i="2"/>
  <c r="F109" i="1"/>
  <c r="B109" i="1"/>
  <c r="C109" i="1"/>
  <c r="G109" i="1" s="1"/>
  <c r="H109" i="1" s="1"/>
  <c r="A110" i="1" s="1"/>
  <c r="F116" i="2" l="1"/>
  <c r="G116" i="2" s="1"/>
  <c r="A117" i="2" s="1"/>
  <c r="F110" i="1"/>
  <c r="C110" i="1"/>
  <c r="B110" i="1"/>
  <c r="G110" i="1"/>
  <c r="H110" i="1" s="1"/>
  <c r="A111" i="1" s="1"/>
  <c r="F111" i="1" l="1"/>
  <c r="B111" i="1"/>
  <c r="C111" i="1"/>
  <c r="G111" i="1" s="1"/>
  <c r="H111" i="1" s="1"/>
  <c r="A112" i="1" s="1"/>
  <c r="E117" i="2"/>
  <c r="B117" i="2"/>
  <c r="C117" i="2"/>
  <c r="D117" i="2" s="1"/>
  <c r="F117" i="2" s="1"/>
  <c r="G117" i="2" s="1"/>
  <c r="A118" i="2" s="1"/>
  <c r="C118" i="2" l="1"/>
  <c r="D118" i="2" s="1"/>
  <c r="B118" i="2"/>
  <c r="E118" i="2"/>
  <c r="F112" i="1"/>
  <c r="B112" i="1"/>
  <c r="C112" i="1"/>
  <c r="G112" i="1" s="1"/>
  <c r="H112" i="1" s="1"/>
  <c r="A113" i="1" s="1"/>
  <c r="C113" i="1" s="1"/>
  <c r="B113" i="1" l="1"/>
  <c r="F113" i="1"/>
  <c r="G113" i="1" s="1"/>
  <c r="H113" i="1" s="1"/>
  <c r="A114" i="1" s="1"/>
  <c r="F118" i="2"/>
  <c r="G118" i="2" s="1"/>
  <c r="A119" i="2" s="1"/>
  <c r="C114" i="1" l="1"/>
  <c r="B114" i="1"/>
  <c r="F114" i="1"/>
  <c r="B119" i="2"/>
  <c r="E119" i="2"/>
  <c r="C119" i="2"/>
  <c r="D119" i="2" s="1"/>
  <c r="F119" i="2" s="1"/>
  <c r="G119" i="2" s="1"/>
  <c r="A120" i="2" s="1"/>
  <c r="G114" i="1"/>
  <c r="H114" i="1" s="1"/>
  <c r="A115" i="1" s="1"/>
  <c r="E120" i="2" l="1"/>
  <c r="B120" i="2"/>
  <c r="C120" i="2"/>
  <c r="D120" i="2" s="1"/>
  <c r="F120" i="2" s="1"/>
  <c r="G120" i="2" s="1"/>
  <c r="A121" i="2" s="1"/>
  <c r="C115" i="1"/>
  <c r="G115" i="1" s="1"/>
  <c r="H115" i="1" s="1"/>
  <c r="A116" i="1" s="1"/>
  <c r="F115" i="1"/>
  <c r="B115" i="1"/>
  <c r="E121" i="2" l="1"/>
  <c r="B121" i="2"/>
  <c r="C121" i="2"/>
  <c r="D121" i="2" s="1"/>
  <c r="F121" i="2" s="1"/>
  <c r="G121" i="2" s="1"/>
  <c r="A122" i="2" s="1"/>
  <c r="B116" i="1"/>
  <c r="F116" i="1"/>
  <c r="C116" i="1"/>
  <c r="G116" i="1" s="1"/>
  <c r="H116" i="1" s="1"/>
  <c r="A117" i="1" s="1"/>
  <c r="E122" i="2" l="1"/>
  <c r="C122" i="2"/>
  <c r="D122" i="2" s="1"/>
  <c r="F122" i="2" s="1"/>
  <c r="G122" i="2" s="1"/>
  <c r="A123" i="2" s="1"/>
  <c r="B122" i="2"/>
  <c r="B117" i="1"/>
  <c r="F117" i="1"/>
  <c r="C117" i="1"/>
  <c r="G117" i="1" s="1"/>
  <c r="H117" i="1" s="1"/>
  <c r="A118" i="1" s="1"/>
  <c r="C123" i="2" l="1"/>
  <c r="D123" i="2" s="1"/>
  <c r="E123" i="2"/>
  <c r="B123" i="2"/>
  <c r="B118" i="1"/>
  <c r="F118" i="1"/>
  <c r="C118" i="1"/>
  <c r="G118" i="1" s="1"/>
  <c r="H118" i="1" s="1"/>
  <c r="A119" i="1" s="1"/>
  <c r="F123" i="2" l="1"/>
  <c r="G123" i="2" s="1"/>
  <c r="A124" i="2" s="1"/>
  <c r="B119" i="1"/>
  <c r="F119" i="1"/>
  <c r="C119" i="1"/>
  <c r="G119" i="1" s="1"/>
  <c r="H119" i="1" s="1"/>
  <c r="A120" i="1" s="1"/>
  <c r="E124" i="2" l="1"/>
  <c r="C124" i="2"/>
  <c r="D124" i="2" s="1"/>
  <c r="B124" i="2"/>
  <c r="F124" i="2"/>
  <c r="G124" i="2" s="1"/>
  <c r="A125" i="2" s="1"/>
  <c r="C120" i="1"/>
  <c r="B120" i="1"/>
  <c r="F120" i="1"/>
  <c r="E125" i="2" l="1"/>
  <c r="C125" i="2"/>
  <c r="D125" i="2" s="1"/>
  <c r="F125" i="2" s="1"/>
  <c r="G125" i="2" s="1"/>
  <c r="A126" i="2" s="1"/>
  <c r="B125" i="2"/>
  <c r="G120" i="1"/>
  <c r="H120" i="1" s="1"/>
  <c r="A121" i="1" s="1"/>
  <c r="B121" i="1" s="1"/>
  <c r="C126" i="2" l="1"/>
  <c r="D126" i="2" s="1"/>
  <c r="F126" i="2" s="1"/>
  <c r="G126" i="2" s="1"/>
  <c r="A127" i="2" s="1"/>
  <c r="B126" i="2"/>
  <c r="E126" i="2"/>
  <c r="F121" i="1"/>
  <c r="C121" i="1"/>
  <c r="G121" i="1" s="1"/>
  <c r="H121" i="1" s="1"/>
  <c r="A122" i="1" s="1"/>
  <c r="B122" i="1" s="1"/>
  <c r="C122" i="1" l="1"/>
  <c r="G122" i="1" s="1"/>
  <c r="H122" i="1" s="1"/>
  <c r="A123" i="1" s="1"/>
  <c r="F123" i="1" s="1"/>
  <c r="F122" i="1"/>
  <c r="C127" i="2"/>
  <c r="D127" i="2" s="1"/>
  <c r="E127" i="2"/>
  <c r="B127" i="2"/>
  <c r="B123" i="1" l="1"/>
  <c r="F127" i="2"/>
  <c r="G127" i="2" s="1"/>
  <c r="A128" i="2" s="1"/>
  <c r="C123" i="1"/>
  <c r="G123" i="1" s="1"/>
  <c r="H123" i="1" s="1"/>
  <c r="A124" i="1" s="1"/>
  <c r="B124" i="1" s="1"/>
  <c r="F124" i="1" l="1"/>
  <c r="C124" i="1"/>
  <c r="G124" i="1" s="1"/>
  <c r="H124" i="1" s="1"/>
  <c r="A125" i="1" s="1"/>
  <c r="C125" i="1" s="1"/>
  <c r="B128" i="2"/>
  <c r="C128" i="2"/>
  <c r="D128" i="2" s="1"/>
  <c r="F128" i="2" s="1"/>
  <c r="G128" i="2" s="1"/>
  <c r="A129" i="2" s="1"/>
  <c r="E128" i="2"/>
  <c r="B125" i="1"/>
  <c r="E129" i="2" l="1"/>
  <c r="B129" i="2"/>
  <c r="C129" i="2"/>
  <c r="D129" i="2" s="1"/>
  <c r="F129" i="2" s="1"/>
  <c r="G129" i="2" s="1"/>
  <c r="A130" i="2" s="1"/>
  <c r="F125" i="1"/>
  <c r="G125" i="1" s="1"/>
  <c r="H125" i="1" s="1"/>
  <c r="A126" i="1" s="1"/>
  <c r="C126" i="1" s="1"/>
  <c r="B130" i="2" l="1"/>
  <c r="C130" i="2"/>
  <c r="D130" i="2" s="1"/>
  <c r="F130" i="2" s="1"/>
  <c r="G130" i="2" s="1"/>
  <c r="A131" i="2" s="1"/>
  <c r="E130" i="2"/>
  <c r="B126" i="1"/>
  <c r="F126" i="1"/>
  <c r="G126" i="1"/>
  <c r="H126" i="1" s="1"/>
  <c r="A127" i="1" s="1"/>
  <c r="C131" i="2" l="1"/>
  <c r="D131" i="2" s="1"/>
  <c r="F131" i="2" s="1"/>
  <c r="G131" i="2" s="1"/>
  <c r="A132" i="2" s="1"/>
  <c r="E131" i="2"/>
  <c r="B131" i="2"/>
  <c r="F127" i="1"/>
  <c r="B127" i="1"/>
  <c r="C127" i="1"/>
  <c r="G127" i="1" s="1"/>
  <c r="H127" i="1" s="1"/>
  <c r="A128" i="1" s="1"/>
  <c r="E132" i="2" l="1"/>
  <c r="B132" i="2"/>
  <c r="C132" i="2"/>
  <c r="D132" i="2" s="1"/>
  <c r="F132" i="2" s="1"/>
  <c r="G132" i="2" s="1"/>
  <c r="A133" i="2" s="1"/>
  <c r="C128" i="1"/>
  <c r="F128" i="1"/>
  <c r="B128" i="1"/>
  <c r="C133" i="2" l="1"/>
  <c r="D133" i="2" s="1"/>
  <c r="F133" i="2" s="1"/>
  <c r="G133" i="2" s="1"/>
  <c r="A134" i="2" s="1"/>
  <c r="E133" i="2"/>
  <c r="B133" i="2"/>
  <c r="G128" i="1"/>
  <c r="H128" i="1" s="1"/>
  <c r="A129" i="1" s="1"/>
  <c r="C134" i="2" l="1"/>
  <c r="D134" i="2" s="1"/>
  <c r="B134" i="2"/>
  <c r="E134" i="2"/>
  <c r="F134" i="2"/>
  <c r="G134" i="2" s="1"/>
  <c r="A135" i="2" s="1"/>
  <c r="F129" i="1"/>
  <c r="C129" i="1"/>
  <c r="B129" i="1"/>
  <c r="B135" i="2" l="1"/>
  <c r="E135" i="2"/>
  <c r="C135" i="2"/>
  <c r="D135" i="2" s="1"/>
  <c r="F135" i="2" s="1"/>
  <c r="G135" i="2" s="1"/>
  <c r="A136" i="2" s="1"/>
  <c r="G129" i="1"/>
  <c r="H129" i="1" s="1"/>
  <c r="A130" i="1" s="1"/>
  <c r="B136" i="2" l="1"/>
  <c r="E136" i="2"/>
  <c r="C136" i="2"/>
  <c r="D136" i="2" s="1"/>
  <c r="F136" i="2" s="1"/>
  <c r="G136" i="2" s="1"/>
  <c r="A137" i="2" s="1"/>
  <c r="C130" i="1"/>
  <c r="F130" i="1"/>
  <c r="B130" i="1"/>
  <c r="B137" i="2" l="1"/>
  <c r="E137" i="2"/>
  <c r="C137" i="2"/>
  <c r="D137" i="2" s="1"/>
  <c r="F137" i="2"/>
  <c r="G137" i="2" s="1"/>
  <c r="A138" i="2" s="1"/>
  <c r="G130" i="1"/>
  <c r="H130" i="1" s="1"/>
  <c r="A131" i="1" s="1"/>
  <c r="B138" i="2" l="1"/>
  <c r="C138" i="2"/>
  <c r="D138" i="2" s="1"/>
  <c r="F138" i="2" s="1"/>
  <c r="G138" i="2" s="1"/>
  <c r="A139" i="2" s="1"/>
  <c r="E138" i="2"/>
  <c r="C131" i="1"/>
  <c r="B131" i="1"/>
  <c r="F131" i="1"/>
  <c r="B139" i="2" l="1"/>
  <c r="C139" i="2"/>
  <c r="D139" i="2" s="1"/>
  <c r="F139" i="2" s="1"/>
  <c r="G139" i="2" s="1"/>
  <c r="A140" i="2" s="1"/>
  <c r="E139" i="2"/>
  <c r="G131" i="1"/>
  <c r="H131" i="1" s="1"/>
  <c r="A132" i="1" s="1"/>
  <c r="E140" i="2" l="1"/>
  <c r="C140" i="2"/>
  <c r="D140" i="2" s="1"/>
  <c r="F140" i="2" s="1"/>
  <c r="G140" i="2" s="1"/>
  <c r="A141" i="2" s="1"/>
  <c r="B140" i="2"/>
  <c r="F132" i="1"/>
  <c r="C132" i="1"/>
  <c r="B132" i="1"/>
  <c r="E141" i="2" l="1"/>
  <c r="B141" i="2"/>
  <c r="C141" i="2"/>
  <c r="D141" i="2" s="1"/>
  <c r="F141" i="2"/>
  <c r="G141" i="2" s="1"/>
  <c r="A142" i="2" s="1"/>
  <c r="G132" i="1"/>
  <c r="H132" i="1" s="1"/>
  <c r="A133" i="1" s="1"/>
  <c r="C133" i="1" s="1"/>
  <c r="B142" i="2" l="1"/>
  <c r="C142" i="2"/>
  <c r="D142" i="2" s="1"/>
  <c r="F142" i="2" s="1"/>
  <c r="G142" i="2" s="1"/>
  <c r="A143" i="2" s="1"/>
  <c r="E142" i="2"/>
  <c r="B133" i="1"/>
  <c r="F133" i="1"/>
  <c r="G133" i="1" s="1"/>
  <c r="H133" i="1" s="1"/>
  <c r="A134" i="1" s="1"/>
  <c r="E143" i="2" l="1"/>
  <c r="B143" i="2"/>
  <c r="C143" i="2"/>
  <c r="D143" i="2" s="1"/>
  <c r="F143" i="2"/>
  <c r="G143" i="2" s="1"/>
  <c r="A144" i="2" s="1"/>
  <c r="C134" i="1"/>
  <c r="F134" i="1"/>
  <c r="B134" i="1"/>
  <c r="C144" i="2" l="1"/>
  <c r="D144" i="2" s="1"/>
  <c r="F144" i="2" s="1"/>
  <c r="G144" i="2" s="1"/>
  <c r="A145" i="2" s="1"/>
  <c r="B144" i="2"/>
  <c r="E144" i="2"/>
  <c r="G134" i="1"/>
  <c r="H134" i="1" s="1"/>
  <c r="A135" i="1" s="1"/>
  <c r="B135" i="1" s="1"/>
  <c r="B145" i="2" l="1"/>
  <c r="E145" i="2"/>
  <c r="C145" i="2"/>
  <c r="D145" i="2" s="1"/>
  <c r="F145" i="2"/>
  <c r="G145" i="2" s="1"/>
  <c r="A146" i="2" s="1"/>
  <c r="F135" i="1"/>
  <c r="C135" i="1"/>
  <c r="E146" i="2" l="1"/>
  <c r="C146" i="2"/>
  <c r="D146" i="2" s="1"/>
  <c r="F146" i="2" s="1"/>
  <c r="G146" i="2" s="1"/>
  <c r="A147" i="2" s="1"/>
  <c r="B146" i="2"/>
  <c r="G135" i="1"/>
  <c r="H135" i="1" s="1"/>
  <c r="A136" i="1" s="1"/>
  <c r="B136" i="1" s="1"/>
  <c r="C147" i="2" l="1"/>
  <c r="D147" i="2" s="1"/>
  <c r="F147" i="2" s="1"/>
  <c r="G147" i="2" s="1"/>
  <c r="A148" i="2" s="1"/>
  <c r="B147" i="2"/>
  <c r="E147" i="2"/>
  <c r="C136" i="1"/>
  <c r="F136" i="1"/>
  <c r="G136" i="1" l="1"/>
  <c r="H136" i="1" s="1"/>
  <c r="A137" i="1" s="1"/>
  <c r="C148" i="2"/>
  <c r="D148" i="2" s="1"/>
  <c r="F148" i="2" s="1"/>
  <c r="G148" i="2" s="1"/>
  <c r="A149" i="2" s="1"/>
  <c r="E148" i="2"/>
  <c r="B148" i="2"/>
  <c r="B149" i="2" l="1"/>
  <c r="C149" i="2"/>
  <c r="D149" i="2" s="1"/>
  <c r="F149" i="2" s="1"/>
  <c r="G149" i="2" s="1"/>
  <c r="A150" i="2" s="1"/>
  <c r="E149" i="2"/>
  <c r="F137" i="1"/>
  <c r="B137" i="1"/>
  <c r="C137" i="1"/>
  <c r="G137" i="1" s="1"/>
  <c r="H137" i="1" s="1"/>
  <c r="A138" i="1" s="1"/>
  <c r="C138" i="1" l="1"/>
  <c r="G138" i="1" s="1"/>
  <c r="H138" i="1" s="1"/>
  <c r="A139" i="1" s="1"/>
  <c r="F139" i="1" s="1"/>
  <c r="B138" i="1"/>
  <c r="F138" i="1"/>
  <c r="B150" i="2"/>
  <c r="C150" i="2"/>
  <c r="D150" i="2" s="1"/>
  <c r="F150" i="2" s="1"/>
  <c r="G150" i="2" s="1"/>
  <c r="A151" i="2" s="1"/>
  <c r="E150" i="2"/>
  <c r="B139" i="1"/>
  <c r="C139" i="1"/>
  <c r="B151" i="2" l="1"/>
  <c r="E151" i="2"/>
  <c r="C151" i="2"/>
  <c r="D151" i="2" s="1"/>
  <c r="F151" i="2" s="1"/>
  <c r="G151" i="2" s="1"/>
  <c r="A152" i="2" s="1"/>
  <c r="G139" i="1"/>
  <c r="H139" i="1" s="1"/>
  <c r="A140" i="1" s="1"/>
  <c r="C140" i="1" s="1"/>
  <c r="B140" i="1"/>
  <c r="B152" i="2" l="1"/>
  <c r="E152" i="2"/>
  <c r="C152" i="2"/>
  <c r="D152" i="2" s="1"/>
  <c r="F152" i="2" s="1"/>
  <c r="G152" i="2" s="1"/>
  <c r="A153" i="2" s="1"/>
  <c r="F140" i="1"/>
  <c r="G140" i="1" s="1"/>
  <c r="H140" i="1" s="1"/>
  <c r="A141" i="1" s="1"/>
  <c r="C141" i="1" l="1"/>
  <c r="G141" i="1" s="1"/>
  <c r="H141" i="1" s="1"/>
  <c r="A142" i="1" s="1"/>
  <c r="C142" i="1" s="1"/>
  <c r="B141" i="1"/>
  <c r="F141" i="1"/>
  <c r="B153" i="2"/>
  <c r="E153" i="2"/>
  <c r="C153" i="2"/>
  <c r="D153" i="2" s="1"/>
  <c r="F153" i="2" s="1"/>
  <c r="G153" i="2" s="1"/>
  <c r="A154" i="2" s="1"/>
  <c r="B154" i="2" l="1"/>
  <c r="E154" i="2"/>
  <c r="C154" i="2"/>
  <c r="D154" i="2" s="1"/>
  <c r="F154" i="2" s="1"/>
  <c r="G154" i="2" s="1"/>
  <c r="A155" i="2" s="1"/>
  <c r="F142" i="1"/>
  <c r="G142" i="1" s="1"/>
  <c r="H142" i="1" s="1"/>
  <c r="A143" i="1" s="1"/>
  <c r="B142" i="1"/>
  <c r="E155" i="2" l="1"/>
  <c r="C155" i="2"/>
  <c r="D155" i="2" s="1"/>
  <c r="F155" i="2" s="1"/>
  <c r="G155" i="2" s="1"/>
  <c r="A156" i="2" s="1"/>
  <c r="B155" i="2"/>
  <c r="C143" i="1"/>
  <c r="B143" i="1"/>
  <c r="F143" i="1"/>
  <c r="C156" i="2" l="1"/>
  <c r="D156" i="2" s="1"/>
  <c r="F156" i="2" s="1"/>
  <c r="G156" i="2" s="1"/>
  <c r="A157" i="2" s="1"/>
  <c r="E156" i="2"/>
  <c r="B156" i="2"/>
  <c r="G143" i="1"/>
  <c r="H143" i="1" s="1"/>
  <c r="A144" i="1" s="1"/>
  <c r="C144" i="1" s="1"/>
  <c r="E157" i="2" l="1"/>
  <c r="B157" i="2"/>
  <c r="C157" i="2"/>
  <c r="D157" i="2" s="1"/>
  <c r="F157" i="2" s="1"/>
  <c r="G157" i="2" s="1"/>
  <c r="A158" i="2" s="1"/>
  <c r="B144" i="1"/>
  <c r="F144" i="1"/>
  <c r="G144" i="1"/>
  <c r="H144" i="1" s="1"/>
  <c r="A145" i="1" s="1"/>
  <c r="C145" i="1" s="1"/>
  <c r="B158" i="2" l="1"/>
  <c r="C158" i="2"/>
  <c r="D158" i="2" s="1"/>
  <c r="F158" i="2" s="1"/>
  <c r="G158" i="2" s="1"/>
  <c r="A159" i="2" s="1"/>
  <c r="E158" i="2"/>
  <c r="B145" i="1"/>
  <c r="F145" i="1"/>
  <c r="G145" i="1" s="1"/>
  <c r="H145" i="1" s="1"/>
  <c r="A146" i="1" s="1"/>
  <c r="B159" i="2" l="1"/>
  <c r="C159" i="2"/>
  <c r="D159" i="2" s="1"/>
  <c r="F159" i="2" s="1"/>
  <c r="G159" i="2" s="1"/>
  <c r="A160" i="2" s="1"/>
  <c r="E159" i="2"/>
  <c r="C146" i="1"/>
  <c r="G146" i="1" s="1"/>
  <c r="H146" i="1" s="1"/>
  <c r="A147" i="1" s="1"/>
  <c r="C147" i="1" s="1"/>
  <c r="F146" i="1"/>
  <c r="B146" i="1"/>
  <c r="B160" i="2" l="1"/>
  <c r="E160" i="2"/>
  <c r="C160" i="2"/>
  <c r="D160" i="2" s="1"/>
  <c r="F160" i="2" s="1"/>
  <c r="G160" i="2" s="1"/>
  <c r="A161" i="2" s="1"/>
  <c r="B161" i="2" s="1"/>
  <c r="E161" i="2"/>
  <c r="C161" i="2"/>
  <c r="D161" i="2" s="1"/>
  <c r="F161" i="2" s="1"/>
  <c r="G161" i="2" s="1"/>
  <c r="A162" i="2" s="1"/>
  <c r="B147" i="1"/>
  <c r="F147" i="1"/>
  <c r="G147" i="1" s="1"/>
  <c r="H147" i="1" s="1"/>
  <c r="A148" i="1" s="1"/>
  <c r="F148" i="1" s="1"/>
  <c r="E162" i="2" l="1"/>
  <c r="C162" i="2"/>
  <c r="D162" i="2" s="1"/>
  <c r="B162" i="2"/>
  <c r="C148" i="1"/>
  <c r="G148" i="1" s="1"/>
  <c r="H148" i="1" s="1"/>
  <c r="A149" i="1" s="1"/>
  <c r="C149" i="1" s="1"/>
  <c r="B148" i="1"/>
  <c r="F162" i="2" l="1"/>
  <c r="G162" i="2" s="1"/>
  <c r="A163" i="2" s="1"/>
  <c r="E163" i="2" s="1"/>
  <c r="B149" i="1"/>
  <c r="F149" i="1"/>
  <c r="G149" i="1" s="1"/>
  <c r="H149" i="1" s="1"/>
  <c r="A150" i="1" s="1"/>
  <c r="B163" i="2" l="1"/>
  <c r="C163" i="2"/>
  <c r="D163" i="2" s="1"/>
  <c r="F163" i="2" s="1"/>
  <c r="G163" i="2" s="1"/>
  <c r="A164" i="2" s="1"/>
  <c r="E164" i="2" s="1"/>
  <c r="B164" i="2"/>
  <c r="F150" i="1"/>
  <c r="C150" i="1"/>
  <c r="B150" i="1"/>
  <c r="C164" i="2" l="1"/>
  <c r="D164" i="2" s="1"/>
  <c r="F164" i="2" s="1"/>
  <c r="G164" i="2" s="1"/>
  <c r="A165" i="2" s="1"/>
  <c r="E165" i="2" s="1"/>
  <c r="G150" i="1"/>
  <c r="H150" i="1" s="1"/>
  <c r="A151" i="1" s="1"/>
  <c r="B165" i="2" l="1"/>
  <c r="C165" i="2"/>
  <c r="D165" i="2" s="1"/>
  <c r="F165" i="2" s="1"/>
  <c r="G165" i="2" s="1"/>
  <c r="A166" i="2" s="1"/>
  <c r="B166" i="2" s="1"/>
  <c r="B151" i="1"/>
  <c r="F151" i="1"/>
  <c r="C151" i="1"/>
  <c r="E166" i="2" l="1"/>
  <c r="C166" i="2"/>
  <c r="D166" i="2" s="1"/>
  <c r="F166" i="2" s="1"/>
  <c r="G166" i="2" s="1"/>
  <c r="A167" i="2" s="1"/>
  <c r="C167" i="2" s="1"/>
  <c r="D167" i="2" s="1"/>
  <c r="G151" i="1"/>
  <c r="H151" i="1" s="1"/>
  <c r="A152" i="1" s="1"/>
  <c r="C152" i="1" s="1"/>
  <c r="B167" i="2" l="1"/>
  <c r="F152" i="1"/>
  <c r="E167" i="2"/>
  <c r="B152" i="1"/>
  <c r="G152" i="1"/>
  <c r="H152" i="1" s="1"/>
  <c r="A153" i="1" s="1"/>
  <c r="B153" i="1" s="1"/>
  <c r="F167" i="2"/>
  <c r="G167" i="2" s="1"/>
  <c r="A168" i="2" s="1"/>
  <c r="C153" i="1" l="1"/>
  <c r="G153" i="1" s="1"/>
  <c r="H153" i="1" s="1"/>
  <c r="A154" i="1" s="1"/>
  <c r="F153" i="1"/>
  <c r="B168" i="2"/>
  <c r="C168" i="2"/>
  <c r="D168" i="2" s="1"/>
  <c r="E168" i="2"/>
  <c r="F168" i="2" l="1"/>
  <c r="G168" i="2" s="1"/>
  <c r="A169" i="2" s="1"/>
  <c r="C169" i="2" s="1"/>
  <c r="D169" i="2" s="1"/>
  <c r="C154" i="1"/>
  <c r="B154" i="1"/>
  <c r="F154" i="1"/>
  <c r="E169" i="2" l="1"/>
  <c r="F169" i="2" s="1"/>
  <c r="G169" i="2" s="1"/>
  <c r="A170" i="2" s="1"/>
  <c r="B169" i="2"/>
  <c r="G154" i="1"/>
  <c r="H154" i="1" s="1"/>
  <c r="A155" i="1" s="1"/>
  <c r="B155" i="1" s="1"/>
  <c r="E170" i="2" l="1"/>
  <c r="C170" i="2"/>
  <c r="D170" i="2" s="1"/>
  <c r="F170" i="2" s="1"/>
  <c r="G170" i="2" s="1"/>
  <c r="A171" i="2" s="1"/>
  <c r="B170" i="2"/>
  <c r="C155" i="1"/>
  <c r="G155" i="1" s="1"/>
  <c r="H155" i="1" s="1"/>
  <c r="A156" i="1" s="1"/>
  <c r="F156" i="1" s="1"/>
  <c r="F155" i="1"/>
  <c r="C156" i="1" l="1"/>
  <c r="G156" i="1" s="1"/>
  <c r="H156" i="1" s="1"/>
  <c r="A157" i="1" s="1"/>
  <c r="F157" i="1" s="1"/>
  <c r="B156" i="1"/>
  <c r="C171" i="2"/>
  <c r="D171" i="2" s="1"/>
  <c r="E171" i="2"/>
  <c r="B171" i="2"/>
  <c r="C157" i="1" l="1"/>
  <c r="G157" i="1" s="1"/>
  <c r="H157" i="1" s="1"/>
  <c r="A158" i="1" s="1"/>
  <c r="F158" i="1" s="1"/>
  <c r="B157" i="1"/>
  <c r="F171" i="2"/>
  <c r="G171" i="2" s="1"/>
  <c r="A172" i="2" s="1"/>
  <c r="B158" i="1" l="1"/>
  <c r="C158" i="1"/>
  <c r="G158" i="1" s="1"/>
  <c r="H158" i="1" s="1"/>
  <c r="A159" i="1" s="1"/>
  <c r="B159" i="1" s="1"/>
  <c r="B172" i="2"/>
  <c r="E172" i="2"/>
  <c r="C172" i="2"/>
  <c r="D172" i="2" s="1"/>
  <c r="F172" i="2" s="1"/>
  <c r="G172" i="2" s="1"/>
  <c r="A173" i="2" s="1"/>
  <c r="C159" i="1" l="1"/>
  <c r="G159" i="1" s="1"/>
  <c r="H159" i="1" s="1"/>
  <c r="A160" i="1" s="1"/>
  <c r="B160" i="1" s="1"/>
  <c r="F159" i="1"/>
  <c r="C173" i="2"/>
  <c r="D173" i="2" s="1"/>
  <c r="E173" i="2"/>
  <c r="B173" i="2"/>
  <c r="F160" i="1" l="1"/>
  <c r="C160" i="1"/>
  <c r="G160" i="1" s="1"/>
  <c r="H160" i="1" s="1"/>
  <c r="A161" i="1" s="1"/>
  <c r="C161" i="1" s="1"/>
  <c r="F173" i="2"/>
  <c r="G173" i="2" s="1"/>
  <c r="A174" i="2" s="1"/>
  <c r="E174" i="2" l="1"/>
  <c r="B174" i="2"/>
  <c r="C174" i="2"/>
  <c r="D174" i="2" s="1"/>
  <c r="F161" i="1"/>
  <c r="G161" i="1" s="1"/>
  <c r="H161" i="1" s="1"/>
  <c r="A162" i="1" s="1"/>
  <c r="B161" i="1"/>
  <c r="F174" i="2" l="1"/>
  <c r="G174" i="2" s="1"/>
  <c r="A175" i="2" s="1"/>
  <c r="C175" i="2" s="1"/>
  <c r="D175" i="2" s="1"/>
  <c r="F162" i="1"/>
  <c r="B162" i="1"/>
  <c r="C162" i="1"/>
  <c r="E175" i="2" l="1"/>
  <c r="F175" i="2" s="1"/>
  <c r="G175" i="2" s="1"/>
  <c r="A176" i="2" s="1"/>
  <c r="E176" i="2" s="1"/>
  <c r="G162" i="1"/>
  <c r="H162" i="1" s="1"/>
  <c r="A163" i="1" s="1"/>
  <c r="B163" i="1" s="1"/>
  <c r="B175" i="2"/>
  <c r="C163" i="1"/>
  <c r="F163" i="1" l="1"/>
  <c r="G163" i="1" s="1"/>
  <c r="H163" i="1" s="1"/>
  <c r="A164" i="1" s="1"/>
  <c r="C164" i="1" s="1"/>
  <c r="C176" i="2"/>
  <c r="D176" i="2" s="1"/>
  <c r="F176" i="2" s="1"/>
  <c r="G176" i="2" s="1"/>
  <c r="A177" i="2" s="1"/>
  <c r="B176" i="2"/>
  <c r="F164" i="1" l="1"/>
  <c r="G164" i="1" s="1"/>
  <c r="H164" i="1" s="1"/>
  <c r="A165" i="1" s="1"/>
  <c r="C165" i="1" s="1"/>
  <c r="B164" i="1"/>
  <c r="E177" i="2"/>
  <c r="C177" i="2"/>
  <c r="D177" i="2" s="1"/>
  <c r="B177" i="2"/>
  <c r="B165" i="1" l="1"/>
  <c r="F165" i="1"/>
  <c r="G165" i="1" s="1"/>
  <c r="H165" i="1" s="1"/>
  <c r="A166" i="1" s="1"/>
  <c r="B166" i="1" s="1"/>
  <c r="F177" i="2"/>
  <c r="G177" i="2" s="1"/>
  <c r="A178" i="2" s="1"/>
  <c r="C166" i="1" l="1"/>
  <c r="G166" i="1" s="1"/>
  <c r="H166" i="1" s="1"/>
  <c r="A167" i="1" s="1"/>
  <c r="C167" i="1" s="1"/>
  <c r="F166" i="1"/>
  <c r="B178" i="2"/>
  <c r="E178" i="2"/>
  <c r="C178" i="2"/>
  <c r="D178" i="2" s="1"/>
  <c r="F178" i="2" s="1"/>
  <c r="G178" i="2" s="1"/>
  <c r="A179" i="2" s="1"/>
  <c r="F167" i="1" l="1"/>
  <c r="G167" i="1" s="1"/>
  <c r="H167" i="1" s="1"/>
  <c r="A168" i="1" s="1"/>
  <c r="B168" i="1" s="1"/>
  <c r="B167" i="1"/>
  <c r="C179" i="2"/>
  <c r="D179" i="2" s="1"/>
  <c r="B179" i="2"/>
  <c r="E179" i="2"/>
  <c r="F168" i="1"/>
  <c r="C168" i="1" l="1"/>
  <c r="G168" i="1" s="1"/>
  <c r="H168" i="1" s="1"/>
  <c r="A169" i="1" s="1"/>
  <c r="F179" i="2"/>
  <c r="G179" i="2" s="1"/>
  <c r="A180" i="2" s="1"/>
  <c r="B180" i="2" s="1"/>
  <c r="C180" i="2" l="1"/>
  <c r="D180" i="2" s="1"/>
  <c r="F180" i="2" s="1"/>
  <c r="G180" i="2" s="1"/>
  <c r="A181" i="2" s="1"/>
  <c r="C181" i="2" s="1"/>
  <c r="D181" i="2" s="1"/>
  <c r="E180" i="2"/>
  <c r="C169" i="1"/>
  <c r="B169" i="1"/>
  <c r="F169" i="1"/>
  <c r="B181" i="2" l="1"/>
  <c r="E181" i="2"/>
  <c r="F181" i="2" s="1"/>
  <c r="G181" i="2" s="1"/>
  <c r="A182" i="2" s="1"/>
  <c r="G169" i="1"/>
  <c r="H169" i="1" s="1"/>
  <c r="A170" i="1" s="1"/>
  <c r="F170" i="1" s="1"/>
  <c r="B170" i="1" l="1"/>
  <c r="C170" i="1"/>
  <c r="G170" i="1" s="1"/>
  <c r="H170" i="1" s="1"/>
  <c r="A171" i="1" s="1"/>
  <c r="C171" i="1" s="1"/>
  <c r="C182" i="2"/>
  <c r="D182" i="2" s="1"/>
  <c r="E182" i="2"/>
  <c r="B182" i="2"/>
  <c r="F171" i="1" l="1"/>
  <c r="G171" i="1" s="1"/>
  <c r="H171" i="1" s="1"/>
  <c r="A172" i="1" s="1"/>
  <c r="B171" i="1"/>
  <c r="F182" i="2"/>
  <c r="G182" i="2" s="1"/>
  <c r="A183" i="2" s="1"/>
  <c r="F172" i="1" l="1"/>
  <c r="B172" i="1"/>
  <c r="C172" i="1"/>
  <c r="G172" i="1" s="1"/>
  <c r="H172" i="1" s="1"/>
  <c r="A173" i="1" s="1"/>
  <c r="B183" i="2"/>
  <c r="C183" i="2"/>
  <c r="D183" i="2" s="1"/>
  <c r="E183" i="2"/>
  <c r="C173" i="1"/>
  <c r="B173" i="1"/>
  <c r="F173" i="1"/>
  <c r="F183" i="2" l="1"/>
  <c r="G183" i="2" s="1"/>
  <c r="A184" i="2" s="1"/>
  <c r="C184" i="2" s="1"/>
  <c r="D184" i="2" s="1"/>
  <c r="G173" i="1"/>
  <c r="H173" i="1" s="1"/>
  <c r="A174" i="1" s="1"/>
  <c r="E184" i="2" l="1"/>
  <c r="F184" i="2" s="1"/>
  <c r="G184" i="2" s="1"/>
  <c r="A185" i="2" s="1"/>
  <c r="B184" i="2"/>
  <c r="F174" i="1"/>
  <c r="C174" i="1"/>
  <c r="B174" i="1"/>
  <c r="B185" i="2" l="1"/>
  <c r="C185" i="2"/>
  <c r="D185" i="2" s="1"/>
  <c r="F185" i="2" s="1"/>
  <c r="G185" i="2" s="1"/>
  <c r="A186" i="2" s="1"/>
  <c r="E186" i="2" s="1"/>
  <c r="E185" i="2"/>
  <c r="G174" i="1"/>
  <c r="H174" i="1" s="1"/>
  <c r="A175" i="1" s="1"/>
  <c r="C175" i="1" s="1"/>
  <c r="B186" i="2" l="1"/>
  <c r="C186" i="2"/>
  <c r="D186" i="2" s="1"/>
  <c r="F186" i="2" s="1"/>
  <c r="G186" i="2" s="1"/>
  <c r="A187" i="2" s="1"/>
  <c r="E187" i="2" s="1"/>
  <c r="B175" i="1"/>
  <c r="F175" i="1"/>
  <c r="G175" i="1" s="1"/>
  <c r="H175" i="1" s="1"/>
  <c r="A176" i="1" s="1"/>
  <c r="B187" i="2" l="1"/>
  <c r="C187" i="2"/>
  <c r="D187" i="2" s="1"/>
  <c r="F187" i="2" s="1"/>
  <c r="G187" i="2" s="1"/>
  <c r="A188" i="2" s="1"/>
  <c r="C188" i="2" s="1"/>
  <c r="D188" i="2" s="1"/>
  <c r="F176" i="1"/>
  <c r="B176" i="1"/>
  <c r="C176" i="1"/>
  <c r="G176" i="1" s="1"/>
  <c r="H176" i="1" s="1"/>
  <c r="A177" i="1" s="1"/>
  <c r="B177" i="1" s="1"/>
  <c r="E188" i="2" l="1"/>
  <c r="F188" i="2" s="1"/>
  <c r="G188" i="2" s="1"/>
  <c r="A189" i="2" s="1"/>
  <c r="B189" i="2" s="1"/>
  <c r="F177" i="1"/>
  <c r="C177" i="1"/>
  <c r="B188" i="2"/>
  <c r="G177" i="1" l="1"/>
  <c r="H177" i="1" s="1"/>
  <c r="A178" i="1" s="1"/>
  <c r="C189" i="2"/>
  <c r="D189" i="2" s="1"/>
  <c r="F189" i="2" s="1"/>
  <c r="G189" i="2" s="1"/>
  <c r="A190" i="2" s="1"/>
  <c r="E190" i="2" s="1"/>
  <c r="E189" i="2"/>
  <c r="C178" i="1" l="1"/>
  <c r="G178" i="1" s="1"/>
  <c r="H178" i="1" s="1"/>
  <c r="A179" i="1" s="1"/>
  <c r="F178" i="1"/>
  <c r="B178" i="1"/>
  <c r="C190" i="2"/>
  <c r="D190" i="2" s="1"/>
  <c r="F190" i="2" s="1"/>
  <c r="G190" i="2" s="1"/>
  <c r="A191" i="2" s="1"/>
  <c r="E191" i="2" s="1"/>
  <c r="B190" i="2"/>
  <c r="B179" i="1" l="1"/>
  <c r="F179" i="1"/>
  <c r="C179" i="1"/>
  <c r="G179" i="1" s="1"/>
  <c r="H179" i="1" s="1"/>
  <c r="A180" i="1" s="1"/>
  <c r="B191" i="2"/>
  <c r="C191" i="2"/>
  <c r="D191" i="2" s="1"/>
  <c r="F191" i="2" s="1"/>
  <c r="G191" i="2" s="1"/>
  <c r="A192" i="2" s="1"/>
  <c r="E192" i="2" s="1"/>
  <c r="C180" i="1" l="1"/>
  <c r="G180" i="1" s="1"/>
  <c r="H180" i="1" s="1"/>
  <c r="A181" i="1" s="1"/>
  <c r="B180" i="1"/>
  <c r="F180" i="1"/>
  <c r="B192" i="2"/>
  <c r="C192" i="2"/>
  <c r="D192" i="2" s="1"/>
  <c r="F192" i="2" s="1"/>
  <c r="G192" i="2" s="1"/>
  <c r="A193" i="2" s="1"/>
  <c r="E193" i="2" s="1"/>
  <c r="B181" i="1" l="1"/>
  <c r="C181" i="1"/>
  <c r="G181" i="1" s="1"/>
  <c r="H181" i="1" s="1"/>
  <c r="A182" i="1" s="1"/>
  <c r="F181" i="1"/>
  <c r="C193" i="2"/>
  <c r="D193" i="2" s="1"/>
  <c r="F193" i="2" s="1"/>
  <c r="G193" i="2" s="1"/>
  <c r="A194" i="2" s="1"/>
  <c r="C194" i="2" s="1"/>
  <c r="D194" i="2" s="1"/>
  <c r="B193" i="2"/>
  <c r="C182" i="1" l="1"/>
  <c r="G182" i="1" s="1"/>
  <c r="H182" i="1" s="1"/>
  <c r="A183" i="1" s="1"/>
  <c r="F182" i="1"/>
  <c r="B182" i="1"/>
  <c r="E194" i="2"/>
  <c r="F194" i="2" s="1"/>
  <c r="G194" i="2" s="1"/>
  <c r="A195" i="2" s="1"/>
  <c r="B194" i="2"/>
  <c r="C183" i="1" l="1"/>
  <c r="G183" i="1" s="1"/>
  <c r="H183" i="1" s="1"/>
  <c r="A184" i="1" s="1"/>
  <c r="C184" i="1" s="1"/>
  <c r="B183" i="1"/>
  <c r="F183" i="1"/>
  <c r="E195" i="2"/>
  <c r="C195" i="2"/>
  <c r="D195" i="2" s="1"/>
  <c r="F195" i="2" s="1"/>
  <c r="G195" i="2" s="1"/>
  <c r="A196" i="2" s="1"/>
  <c r="C196" i="2" s="1"/>
  <c r="D196" i="2" s="1"/>
  <c r="B195" i="2"/>
  <c r="B196" i="2" l="1"/>
  <c r="E196" i="2"/>
  <c r="F196" i="2" s="1"/>
  <c r="G196" i="2" s="1"/>
  <c r="A197" i="2" s="1"/>
  <c r="B184" i="1"/>
  <c r="F184" i="1"/>
  <c r="G184" i="1" s="1"/>
  <c r="H184" i="1" s="1"/>
  <c r="A185" i="1" s="1"/>
  <c r="E197" i="2" l="1"/>
  <c r="C197" i="2"/>
  <c r="D197" i="2" s="1"/>
  <c r="F197" i="2" s="1"/>
  <c r="G197" i="2" s="1"/>
  <c r="A198" i="2" s="1"/>
  <c r="E198" i="2" s="1"/>
  <c r="B197" i="2"/>
  <c r="B185" i="1"/>
  <c r="C185" i="1"/>
  <c r="F185" i="1"/>
  <c r="B198" i="2" l="1"/>
  <c r="C198" i="2"/>
  <c r="D198" i="2" s="1"/>
  <c r="F198" i="2" s="1"/>
  <c r="G198" i="2" s="1"/>
  <c r="A199" i="2" s="1"/>
  <c r="B199" i="2" s="1"/>
  <c r="G185" i="1"/>
  <c r="H185" i="1" s="1"/>
  <c r="A186" i="1" s="1"/>
  <c r="F186" i="1" s="1"/>
  <c r="E199" i="2" l="1"/>
  <c r="C199" i="2"/>
  <c r="D199" i="2" s="1"/>
  <c r="F199" i="2" s="1"/>
  <c r="G199" i="2" s="1"/>
  <c r="A200" i="2" s="1"/>
  <c r="E200" i="2" s="1"/>
  <c r="C186" i="1"/>
  <c r="G186" i="1" s="1"/>
  <c r="H186" i="1" s="1"/>
  <c r="A187" i="1" s="1"/>
  <c r="F187" i="1" s="1"/>
  <c r="B186" i="1"/>
  <c r="B200" i="2" l="1"/>
  <c r="C200" i="2"/>
  <c r="D200" i="2" s="1"/>
  <c r="F200" i="2" s="1"/>
  <c r="G200" i="2" s="1"/>
  <c r="A201" i="2" s="1"/>
  <c r="C187" i="1"/>
  <c r="G187" i="1" s="1"/>
  <c r="H187" i="1" s="1"/>
  <c r="A188" i="1" s="1"/>
  <c r="F188" i="1" s="1"/>
  <c r="B187" i="1"/>
  <c r="E201" i="2" l="1"/>
  <c r="B201" i="2"/>
  <c r="C201" i="2"/>
  <c r="D201" i="2" s="1"/>
  <c r="C188" i="1"/>
  <c r="B188" i="1"/>
  <c r="G188" i="1"/>
  <c r="H188" i="1" s="1"/>
  <c r="A189" i="1" s="1"/>
  <c r="C189" i="1" s="1"/>
  <c r="F201" i="2" l="1"/>
  <c r="G201" i="2" s="1"/>
  <c r="A202" i="2" s="1"/>
  <c r="C202" i="2" s="1"/>
  <c r="D202" i="2" s="1"/>
  <c r="B189" i="1"/>
  <c r="F189" i="1"/>
  <c r="G189" i="1" s="1"/>
  <c r="H189" i="1" s="1"/>
  <c r="A190" i="1" s="1"/>
  <c r="B202" i="2" l="1"/>
  <c r="E202" i="2"/>
  <c r="F202" i="2" s="1"/>
  <c r="G202" i="2" s="1"/>
  <c r="A203" i="2" s="1"/>
  <c r="E203" i="2" s="1"/>
  <c r="C190" i="1"/>
  <c r="G190" i="1" s="1"/>
  <c r="H190" i="1" s="1"/>
  <c r="A191" i="1" s="1"/>
  <c r="F190" i="1"/>
  <c r="B190" i="1"/>
  <c r="B203" i="2" l="1"/>
  <c r="C203" i="2"/>
  <c r="D203" i="2" s="1"/>
  <c r="F203" i="2" s="1"/>
  <c r="G203" i="2" s="1"/>
  <c r="A204" i="2" s="1"/>
  <c r="E204" i="2" s="1"/>
  <c r="C191" i="1"/>
  <c r="F191" i="1"/>
  <c r="B191" i="1"/>
  <c r="B204" i="2" l="1"/>
  <c r="C204" i="2"/>
  <c r="D204" i="2" s="1"/>
  <c r="F204" i="2" s="1"/>
  <c r="G204" i="2" s="1"/>
  <c r="A205" i="2" s="1"/>
  <c r="E205" i="2" s="1"/>
  <c r="G191" i="1"/>
  <c r="H191" i="1" s="1"/>
  <c r="A192" i="1" s="1"/>
  <c r="C205" i="2" l="1"/>
  <c r="D205" i="2" s="1"/>
  <c r="F205" i="2" s="1"/>
  <c r="G205" i="2" s="1"/>
  <c r="A206" i="2" s="1"/>
  <c r="B205" i="2"/>
  <c r="B192" i="1"/>
  <c r="C192" i="1"/>
  <c r="F192" i="1"/>
  <c r="C206" i="2" l="1"/>
  <c r="D206" i="2" s="1"/>
  <c r="B206" i="2"/>
  <c r="G192" i="1"/>
  <c r="H192" i="1" s="1"/>
  <c r="A193" i="1" s="1"/>
  <c r="F193" i="1" s="1"/>
  <c r="E206" i="2"/>
  <c r="C193" i="1" l="1"/>
  <c r="G193" i="1" s="1"/>
  <c r="H193" i="1" s="1"/>
  <c r="A194" i="1" s="1"/>
  <c r="B194" i="1" s="1"/>
  <c r="B193" i="1"/>
  <c r="F206" i="2"/>
  <c r="G206" i="2" s="1"/>
  <c r="A207" i="2" s="1"/>
  <c r="B207" i="2" s="1"/>
  <c r="E207" i="2" l="1"/>
  <c r="C207" i="2"/>
  <c r="D207" i="2" s="1"/>
  <c r="F207" i="2" s="1"/>
  <c r="G207" i="2" s="1"/>
  <c r="A208" i="2" s="1"/>
  <c r="C208" i="2" s="1"/>
  <c r="D208" i="2" s="1"/>
  <c r="F194" i="1"/>
  <c r="C194" i="1"/>
  <c r="E208" i="2" l="1"/>
  <c r="F208" i="2" s="1"/>
  <c r="G208" i="2" s="1"/>
  <c r="A209" i="2" s="1"/>
  <c r="E209" i="2" s="1"/>
  <c r="B208" i="2"/>
  <c r="G194" i="1"/>
  <c r="H194" i="1" s="1"/>
  <c r="A195" i="1" s="1"/>
  <c r="B195" i="1" s="1"/>
  <c r="B209" i="2" l="1"/>
  <c r="C209" i="2"/>
  <c r="D209" i="2" s="1"/>
  <c r="F209" i="2" s="1"/>
  <c r="G209" i="2" s="1"/>
  <c r="A210" i="2" s="1"/>
  <c r="F195" i="1"/>
  <c r="C195" i="1"/>
  <c r="G195" i="1" s="1"/>
  <c r="H195" i="1" s="1"/>
  <c r="A196" i="1" s="1"/>
  <c r="B196" i="1" s="1"/>
  <c r="C196" i="1" l="1"/>
  <c r="G196" i="1" s="1"/>
  <c r="H196" i="1" s="1"/>
  <c r="A197" i="1" s="1"/>
  <c r="C197" i="1" s="1"/>
  <c r="F196" i="1"/>
  <c r="E210" i="2"/>
  <c r="C210" i="2"/>
  <c r="D210" i="2" s="1"/>
  <c r="F210" i="2" s="1"/>
  <c r="G210" i="2" s="1"/>
  <c r="A211" i="2" s="1"/>
  <c r="B210" i="2"/>
  <c r="B197" i="1" l="1"/>
  <c r="F197" i="1"/>
  <c r="G197" i="1" s="1"/>
  <c r="H197" i="1" s="1"/>
  <c r="A198" i="1" s="1"/>
  <c r="B211" i="2"/>
  <c r="E211" i="2"/>
  <c r="C211" i="2"/>
  <c r="D211" i="2" s="1"/>
  <c r="B198" i="1" l="1"/>
  <c r="F198" i="1"/>
  <c r="F211" i="2"/>
  <c r="G211" i="2" s="1"/>
  <c r="A212" i="2" s="1"/>
  <c r="B212" i="2" s="1"/>
  <c r="C198" i="1"/>
  <c r="G198" i="1" l="1"/>
  <c r="H198" i="1" s="1"/>
  <c r="A199" i="1" s="1"/>
  <c r="F199" i="1" s="1"/>
  <c r="E212" i="2"/>
  <c r="C212" i="2"/>
  <c r="D212" i="2" s="1"/>
  <c r="F212" i="2" s="1"/>
  <c r="G212" i="2" s="1"/>
  <c r="A213" i="2" s="1"/>
  <c r="C213" i="2" s="1"/>
  <c r="D213" i="2" s="1"/>
  <c r="B199" i="1" l="1"/>
  <c r="C199" i="1"/>
  <c r="G199" i="1" s="1"/>
  <c r="H199" i="1" s="1"/>
  <c r="A200" i="1" s="1"/>
  <c r="F200" i="1" s="1"/>
  <c r="E213" i="2"/>
  <c r="F213" i="2" s="1"/>
  <c r="G213" i="2" s="1"/>
  <c r="A214" i="2" s="1"/>
  <c r="B213" i="2"/>
  <c r="B200" i="1" l="1"/>
  <c r="C200" i="1"/>
  <c r="G200" i="1" s="1"/>
  <c r="H200" i="1" s="1"/>
  <c r="A201" i="1" s="1"/>
  <c r="F201" i="1" s="1"/>
  <c r="B214" i="2"/>
  <c r="E214" i="2"/>
  <c r="C214" i="2"/>
  <c r="D214" i="2" s="1"/>
  <c r="F214" i="2" s="1"/>
  <c r="G214" i="2" s="1"/>
  <c r="A215" i="2" s="1"/>
  <c r="C215" i="2" s="1"/>
  <c r="D215" i="2" s="1"/>
  <c r="C201" i="1" l="1"/>
  <c r="G201" i="1" s="1"/>
  <c r="H201" i="1" s="1"/>
  <c r="A202" i="1" s="1"/>
  <c r="F202" i="1" s="1"/>
  <c r="B201" i="1"/>
  <c r="E215" i="2"/>
  <c r="F215" i="2" s="1"/>
  <c r="G215" i="2" s="1"/>
  <c r="A216" i="2" s="1"/>
  <c r="B215" i="2"/>
  <c r="C202" i="1" l="1"/>
  <c r="G202" i="1" s="1"/>
  <c r="H202" i="1" s="1"/>
  <c r="A203" i="1" s="1"/>
  <c r="F203" i="1" s="1"/>
  <c r="B202" i="1"/>
  <c r="C216" i="2"/>
  <c r="D216" i="2" s="1"/>
  <c r="B216" i="2"/>
  <c r="E216" i="2"/>
  <c r="C203" i="1" l="1"/>
  <c r="G203" i="1" s="1"/>
  <c r="H203" i="1" s="1"/>
  <c r="A204" i="1" s="1"/>
  <c r="B203" i="1"/>
  <c r="F216" i="2"/>
  <c r="G216" i="2" s="1"/>
  <c r="A217" i="2" s="1"/>
  <c r="C217" i="2" s="1"/>
  <c r="D217" i="2" s="1"/>
  <c r="B204" i="1" l="1"/>
  <c r="F204" i="1"/>
  <c r="B217" i="2"/>
  <c r="E217" i="2"/>
  <c r="F217" i="2" s="1"/>
  <c r="G217" i="2" s="1"/>
  <c r="A218" i="2" s="1"/>
  <c r="C204" i="1"/>
  <c r="G204" i="1" s="1"/>
  <c r="H204" i="1" s="1"/>
  <c r="A205" i="1" s="1"/>
  <c r="C205" i="1" s="1"/>
  <c r="B218" i="2" l="1"/>
  <c r="E218" i="2"/>
  <c r="C218" i="2"/>
  <c r="D218" i="2" s="1"/>
  <c r="F218" i="2" s="1"/>
  <c r="G218" i="2" s="1"/>
  <c r="A219" i="2" s="1"/>
  <c r="B219" i="2" s="1"/>
  <c r="B205" i="1"/>
  <c r="F205" i="1"/>
  <c r="G205" i="1" s="1"/>
  <c r="H205" i="1" s="1"/>
  <c r="A206" i="1" s="1"/>
  <c r="C206" i="1" s="1"/>
  <c r="E219" i="2" l="1"/>
  <c r="C219" i="2"/>
  <c r="D219" i="2" s="1"/>
  <c r="F206" i="1"/>
  <c r="G206" i="1" s="1"/>
  <c r="H206" i="1" s="1"/>
  <c r="A207" i="1" s="1"/>
  <c r="F207" i="1" s="1"/>
  <c r="B206" i="1"/>
  <c r="F219" i="2" l="1"/>
  <c r="G219" i="2" s="1"/>
  <c r="A220" i="2" s="1"/>
  <c r="C220" i="2" s="1"/>
  <c r="D220" i="2" s="1"/>
  <c r="B207" i="1"/>
  <c r="C207" i="1"/>
  <c r="G207" i="1" s="1"/>
  <c r="H207" i="1" s="1"/>
  <c r="A208" i="1" s="1"/>
  <c r="C208" i="1" s="1"/>
  <c r="E220" i="2" l="1"/>
  <c r="F220" i="2" s="1"/>
  <c r="G220" i="2" s="1"/>
  <c r="A221" i="2" s="1"/>
  <c r="B220" i="2"/>
  <c r="B208" i="1"/>
  <c r="F208" i="1"/>
  <c r="G208" i="1" s="1"/>
  <c r="H208" i="1" s="1"/>
  <c r="A209" i="1" s="1"/>
  <c r="F209" i="1" s="1"/>
  <c r="E221" i="2" l="1"/>
  <c r="C221" i="2"/>
  <c r="D221" i="2" s="1"/>
  <c r="B221" i="2"/>
  <c r="B209" i="1"/>
  <c r="C209" i="1"/>
  <c r="G209" i="1" s="1"/>
  <c r="H209" i="1" s="1"/>
  <c r="A210" i="1" s="1"/>
  <c r="F210" i="1" s="1"/>
  <c r="F221" i="2" l="1"/>
  <c r="G221" i="2" s="1"/>
  <c r="A222" i="2" s="1"/>
  <c r="B210" i="1"/>
  <c r="C210" i="1"/>
  <c r="G210" i="1" s="1"/>
  <c r="H210" i="1" s="1"/>
  <c r="A211" i="1" s="1"/>
  <c r="F211" i="1" s="1"/>
  <c r="E222" i="2" l="1"/>
  <c r="B222" i="2"/>
  <c r="C222" i="2"/>
  <c r="D222" i="2" s="1"/>
  <c r="B211" i="1"/>
  <c r="C211" i="1"/>
  <c r="G211" i="1" s="1"/>
  <c r="H211" i="1" s="1"/>
  <c r="A212" i="1" s="1"/>
  <c r="B212" i="1" s="1"/>
  <c r="F212" i="1" l="1"/>
  <c r="C212" i="1"/>
  <c r="G212" i="1" s="1"/>
  <c r="H212" i="1" s="1"/>
  <c r="A213" i="1" s="1"/>
  <c r="F213" i="1" s="1"/>
  <c r="F222" i="2"/>
  <c r="G222" i="2" s="1"/>
  <c r="A223" i="2" s="1"/>
  <c r="C213" i="1" l="1"/>
  <c r="G213" i="1" s="1"/>
  <c r="H213" i="1" s="1"/>
  <c r="A214" i="1" s="1"/>
  <c r="B213" i="1"/>
  <c r="B223" i="2"/>
  <c r="E223" i="2"/>
  <c r="C223" i="2"/>
  <c r="D223" i="2" s="1"/>
  <c r="F223" i="2" s="1"/>
  <c r="G223" i="2" s="1"/>
  <c r="A224" i="2" s="1"/>
  <c r="E224" i="2" l="1"/>
  <c r="B224" i="2"/>
  <c r="C224" i="2"/>
  <c r="D224" i="2" s="1"/>
  <c r="F214" i="1"/>
  <c r="C214" i="1"/>
  <c r="B214" i="1"/>
  <c r="G214" i="1" l="1"/>
  <c r="H214" i="1" s="1"/>
  <c r="A215" i="1" s="1"/>
  <c r="F215" i="1" s="1"/>
  <c r="F224" i="2"/>
  <c r="G224" i="2" s="1"/>
  <c r="A225" i="2" s="1"/>
  <c r="B215" i="1" l="1"/>
  <c r="C215" i="1"/>
  <c r="G215" i="1" s="1"/>
  <c r="H215" i="1" s="1"/>
  <c r="A216" i="1" s="1"/>
  <c r="B225" i="2"/>
  <c r="E225" i="2"/>
  <c r="C225" i="2"/>
  <c r="D225" i="2" s="1"/>
  <c r="F225" i="2" s="1"/>
  <c r="G225" i="2" s="1"/>
  <c r="A226" i="2" s="1"/>
  <c r="B216" i="1"/>
  <c r="F216" i="1"/>
  <c r="C216" i="1"/>
  <c r="E226" i="2" l="1"/>
  <c r="C226" i="2"/>
  <c r="D226" i="2" s="1"/>
  <c r="F226" i="2" s="1"/>
  <c r="G226" i="2" s="1"/>
  <c r="A227" i="2" s="1"/>
  <c r="B226" i="2"/>
  <c r="G216" i="1"/>
  <c r="H216" i="1" s="1"/>
  <c r="A217" i="1" s="1"/>
  <c r="F217" i="1" s="1"/>
  <c r="C217" i="1" l="1"/>
  <c r="G217" i="1" s="1"/>
  <c r="H217" i="1" s="1"/>
  <c r="A218" i="1" s="1"/>
  <c r="B217" i="1"/>
  <c r="E227" i="2"/>
  <c r="B227" i="2"/>
  <c r="C227" i="2"/>
  <c r="D227" i="2" s="1"/>
  <c r="F227" i="2" s="1"/>
  <c r="G227" i="2" s="1"/>
  <c r="A228" i="2" s="1"/>
  <c r="C218" i="1" l="1"/>
  <c r="G218" i="1" s="1"/>
  <c r="H218" i="1" s="1"/>
  <c r="A219" i="1" s="1"/>
  <c r="B219" i="1" s="1"/>
  <c r="F218" i="1"/>
  <c r="B218" i="1"/>
  <c r="E228" i="2"/>
  <c r="B228" i="2"/>
  <c r="C228" i="2"/>
  <c r="D228" i="2" s="1"/>
  <c r="F228" i="2" s="1"/>
  <c r="G228" i="2" s="1"/>
  <c r="A229" i="2" s="1"/>
  <c r="F219" i="1"/>
  <c r="C219" i="1" l="1"/>
  <c r="G219" i="1" s="1"/>
  <c r="H219" i="1" s="1"/>
  <c r="A220" i="1" s="1"/>
  <c r="F220" i="1" s="1"/>
  <c r="E229" i="2"/>
  <c r="B229" i="2"/>
  <c r="C229" i="2"/>
  <c r="D229" i="2" s="1"/>
  <c r="F229" i="2" s="1"/>
  <c r="G229" i="2" s="1"/>
  <c r="A230" i="2" s="1"/>
  <c r="B230" i="2" l="1"/>
  <c r="C230" i="2"/>
  <c r="D230" i="2" s="1"/>
  <c r="F230" i="2" s="1"/>
  <c r="G230" i="2" s="1"/>
  <c r="A231" i="2" s="1"/>
  <c r="E230" i="2"/>
  <c r="B220" i="1"/>
  <c r="C220" i="1"/>
  <c r="G220" i="1" s="1"/>
  <c r="H220" i="1" s="1"/>
  <c r="A221" i="1" s="1"/>
  <c r="B221" i="1" s="1"/>
  <c r="C231" i="2" l="1"/>
  <c r="D231" i="2" s="1"/>
  <c r="F231" i="2" s="1"/>
  <c r="G231" i="2" s="1"/>
  <c r="A232" i="2" s="1"/>
  <c r="B231" i="2"/>
  <c r="E231" i="2"/>
  <c r="F221" i="1"/>
  <c r="C221" i="1"/>
  <c r="G221" i="1" s="1"/>
  <c r="H221" i="1" s="1"/>
  <c r="A222" i="1" s="1"/>
  <c r="C232" i="2" l="1"/>
  <c r="D232" i="2" s="1"/>
  <c r="E232" i="2"/>
  <c r="B232" i="2"/>
  <c r="F222" i="1"/>
  <c r="C222" i="1"/>
  <c r="B222" i="1"/>
  <c r="F232" i="2" l="1"/>
  <c r="G232" i="2" s="1"/>
  <c r="A233" i="2" s="1"/>
  <c r="G222" i="1"/>
  <c r="H222" i="1" s="1"/>
  <c r="A223" i="1" s="1"/>
  <c r="B233" i="2" l="1"/>
  <c r="C233" i="2"/>
  <c r="D233" i="2" s="1"/>
  <c r="E233" i="2"/>
  <c r="C223" i="1"/>
  <c r="B223" i="1"/>
  <c r="F223" i="1"/>
  <c r="F233" i="2" l="1"/>
  <c r="G233" i="2" s="1"/>
  <c r="A234" i="2" s="1"/>
  <c r="G223" i="1"/>
  <c r="H223" i="1" s="1"/>
  <c r="A224" i="1" s="1"/>
  <c r="F224" i="1" s="1"/>
  <c r="E234" i="2" l="1"/>
  <c r="B234" i="2"/>
  <c r="C234" i="2"/>
  <c r="D234" i="2" s="1"/>
  <c r="B224" i="1"/>
  <c r="C224" i="1"/>
  <c r="G224" i="1" s="1"/>
  <c r="H224" i="1" s="1"/>
  <c r="A225" i="1" s="1"/>
  <c r="F225" i="1" s="1"/>
  <c r="F234" i="2" l="1"/>
  <c r="G234" i="2" s="1"/>
  <c r="A235" i="2" s="1"/>
  <c r="B225" i="1"/>
  <c r="C225" i="1"/>
  <c r="G225" i="1"/>
  <c r="H225" i="1" s="1"/>
  <c r="A226" i="1" s="1"/>
  <c r="F226" i="1" s="1"/>
  <c r="B235" i="2" l="1"/>
  <c r="E235" i="2"/>
  <c r="C235" i="2"/>
  <c r="D235" i="2" s="1"/>
  <c r="F235" i="2" s="1"/>
  <c r="G235" i="2" s="1"/>
  <c r="A236" i="2" s="1"/>
  <c r="C226" i="1"/>
  <c r="G226" i="1" s="1"/>
  <c r="H226" i="1" s="1"/>
  <c r="A227" i="1" s="1"/>
  <c r="B227" i="1" s="1"/>
  <c r="B226" i="1"/>
  <c r="B236" i="2" l="1"/>
  <c r="C236" i="2"/>
  <c r="D236" i="2" s="1"/>
  <c r="F236" i="2" s="1"/>
  <c r="G236" i="2" s="1"/>
  <c r="A237" i="2" s="1"/>
  <c r="E236" i="2"/>
  <c r="C227" i="1"/>
  <c r="F227" i="1"/>
  <c r="B237" i="2" l="1"/>
  <c r="E237" i="2"/>
  <c r="C237" i="2"/>
  <c r="D237" i="2" s="1"/>
  <c r="F237" i="2" s="1"/>
  <c r="G237" i="2" s="1"/>
  <c r="A238" i="2" s="1"/>
  <c r="G227" i="1"/>
  <c r="H227" i="1" s="1"/>
  <c r="A228" i="1" s="1"/>
  <c r="B228" i="1" s="1"/>
  <c r="C228" i="1" l="1"/>
  <c r="F228" i="1"/>
  <c r="B238" i="2"/>
  <c r="C238" i="2"/>
  <c r="D238" i="2" s="1"/>
  <c r="F238" i="2" s="1"/>
  <c r="G238" i="2" s="1"/>
  <c r="A239" i="2" s="1"/>
  <c r="E238" i="2"/>
  <c r="G228" i="1"/>
  <c r="H228" i="1" s="1"/>
  <c r="A229" i="1" s="1"/>
  <c r="C239" i="2" l="1"/>
  <c r="D239" i="2" s="1"/>
  <c r="B239" i="2"/>
  <c r="E239" i="2"/>
  <c r="C229" i="1"/>
  <c r="B229" i="1"/>
  <c r="F229" i="1"/>
  <c r="F239" i="2" l="1"/>
  <c r="G239" i="2" s="1"/>
  <c r="A240" i="2" s="1"/>
  <c r="G229" i="1"/>
  <c r="H229" i="1" s="1"/>
  <c r="A230" i="1" s="1"/>
  <c r="F230" i="1" s="1"/>
  <c r="C240" i="2" l="1"/>
  <c r="D240" i="2" s="1"/>
  <c r="F240" i="2" s="1"/>
  <c r="G240" i="2" s="1"/>
  <c r="A241" i="2" s="1"/>
  <c r="B240" i="2"/>
  <c r="E240" i="2"/>
  <c r="B230" i="1"/>
  <c r="C230" i="1"/>
  <c r="G230" i="1" s="1"/>
  <c r="H230" i="1" s="1"/>
  <c r="A231" i="1" s="1"/>
  <c r="B241" i="2" l="1"/>
  <c r="E241" i="2"/>
  <c r="C241" i="2"/>
  <c r="D241" i="2" s="1"/>
  <c r="F241" i="2" s="1"/>
  <c r="G241" i="2" s="1"/>
  <c r="A242" i="2" s="1"/>
  <c r="B231" i="1"/>
  <c r="F231" i="1"/>
  <c r="C231" i="1"/>
  <c r="B242" i="2" l="1"/>
  <c r="C242" i="2"/>
  <c r="D242" i="2" s="1"/>
  <c r="F242" i="2" s="1"/>
  <c r="G242" i="2" s="1"/>
  <c r="A243" i="2" s="1"/>
  <c r="E242" i="2"/>
  <c r="G231" i="1"/>
  <c r="H231" i="1" s="1"/>
  <c r="A232" i="1" s="1"/>
  <c r="B243" i="2" l="1"/>
  <c r="E243" i="2"/>
  <c r="C243" i="2"/>
  <c r="D243" i="2" s="1"/>
  <c r="F243" i="2" s="1"/>
  <c r="G243" i="2" s="1"/>
  <c r="A244" i="2" s="1"/>
  <c r="B232" i="1"/>
  <c r="C232" i="1"/>
  <c r="F232" i="1"/>
  <c r="B244" i="2" l="1"/>
  <c r="E244" i="2"/>
  <c r="C244" i="2"/>
  <c r="D244" i="2" s="1"/>
  <c r="F244" i="2" s="1"/>
  <c r="G244" i="2" s="1"/>
  <c r="A245" i="2" s="1"/>
  <c r="G232" i="1"/>
  <c r="H232" i="1" s="1"/>
  <c r="A233" i="1" s="1"/>
  <c r="F233" i="1" s="1"/>
  <c r="E245" i="2" l="1"/>
  <c r="C245" i="2"/>
  <c r="D245" i="2" s="1"/>
  <c r="F245" i="2" s="1"/>
  <c r="G245" i="2" s="1"/>
  <c r="A246" i="2" s="1"/>
  <c r="B245" i="2"/>
  <c r="C233" i="1"/>
  <c r="G233" i="1" s="1"/>
  <c r="H233" i="1" s="1"/>
  <c r="A234" i="1" s="1"/>
  <c r="C234" i="1" s="1"/>
  <c r="B233" i="1"/>
  <c r="B246" i="2" l="1"/>
  <c r="E246" i="2"/>
  <c r="C246" i="2"/>
  <c r="D246" i="2" s="1"/>
  <c r="F246" i="2" s="1"/>
  <c r="G246" i="2" s="1"/>
  <c r="A247" i="2" s="1"/>
  <c r="F234" i="1"/>
  <c r="G234" i="1" s="1"/>
  <c r="H234" i="1" s="1"/>
  <c r="A235" i="1" s="1"/>
  <c r="B234" i="1"/>
  <c r="E247" i="2" l="1"/>
  <c r="B247" i="2"/>
  <c r="C247" i="2"/>
  <c r="D247" i="2" s="1"/>
  <c r="F247" i="2" s="1"/>
  <c r="G247" i="2" s="1"/>
  <c r="A248" i="2" s="1"/>
  <c r="C235" i="1"/>
  <c r="B235" i="1"/>
  <c r="F235" i="1"/>
  <c r="B248" i="2" l="1"/>
  <c r="C248" i="2"/>
  <c r="D248" i="2" s="1"/>
  <c r="E248" i="2"/>
  <c r="F248" i="2"/>
  <c r="G248" i="2" s="1"/>
  <c r="A249" i="2" s="1"/>
  <c r="G235" i="1"/>
  <c r="H235" i="1" s="1"/>
  <c r="A236" i="1" s="1"/>
  <c r="F236" i="1" s="1"/>
  <c r="E249" i="2" l="1"/>
  <c r="C249" i="2"/>
  <c r="D249" i="2" s="1"/>
  <c r="F249" i="2" s="1"/>
  <c r="G249" i="2" s="1"/>
  <c r="A250" i="2" s="1"/>
  <c r="B249" i="2"/>
  <c r="C236" i="1"/>
  <c r="G236" i="1" s="1"/>
  <c r="H236" i="1" s="1"/>
  <c r="A237" i="1" s="1"/>
  <c r="F237" i="1" s="1"/>
  <c r="B236" i="1"/>
  <c r="E250" i="2" l="1"/>
  <c r="B250" i="2"/>
  <c r="C250" i="2"/>
  <c r="D250" i="2" s="1"/>
  <c r="F250" i="2" s="1"/>
  <c r="G250" i="2" s="1"/>
  <c r="A251" i="2" s="1"/>
  <c r="B237" i="1"/>
  <c r="C237" i="1"/>
  <c r="G237" i="1" s="1"/>
  <c r="H237" i="1" s="1"/>
  <c r="A238" i="1" s="1"/>
  <c r="C238" i="1" s="1"/>
  <c r="C251" i="2" l="1"/>
  <c r="D251" i="2" s="1"/>
  <c r="B251" i="2"/>
  <c r="E251" i="2"/>
  <c r="B238" i="1"/>
  <c r="F238" i="1"/>
  <c r="G238" i="1" s="1"/>
  <c r="H238" i="1" s="1"/>
  <c r="A239" i="1" s="1"/>
  <c r="F251" i="2" l="1"/>
  <c r="G251" i="2" s="1"/>
  <c r="A252" i="2" s="1"/>
  <c r="C239" i="1"/>
  <c r="B239" i="1"/>
  <c r="F239" i="1"/>
  <c r="B252" i="2" l="1"/>
  <c r="C252" i="2"/>
  <c r="D252" i="2" s="1"/>
  <c r="F252" i="2" s="1"/>
  <c r="G252" i="2" s="1"/>
  <c r="A253" i="2" s="1"/>
  <c r="E252" i="2"/>
  <c r="G239" i="1"/>
  <c r="H239" i="1" s="1"/>
  <c r="A240" i="1" s="1"/>
  <c r="C253" i="2" l="1"/>
  <c r="D253" i="2" s="1"/>
  <c r="F253" i="2" s="1"/>
  <c r="G253" i="2" s="1"/>
  <c r="A254" i="2" s="1"/>
  <c r="E253" i="2"/>
  <c r="B253" i="2"/>
  <c r="B240" i="1"/>
  <c r="C240" i="1"/>
  <c r="F240" i="1"/>
  <c r="B254" i="2" l="1"/>
  <c r="E254" i="2"/>
  <c r="C254" i="2"/>
  <c r="D254" i="2" s="1"/>
  <c r="F254" i="2" s="1"/>
  <c r="G254" i="2" s="1"/>
  <c r="A255" i="2" s="1"/>
  <c r="G240" i="1"/>
  <c r="H240" i="1" s="1"/>
  <c r="A241" i="1" s="1"/>
  <c r="B241" i="1" s="1"/>
  <c r="B255" i="2" l="1"/>
  <c r="E255" i="2"/>
  <c r="C255" i="2"/>
  <c r="D255" i="2" s="1"/>
  <c r="F255" i="2" s="1"/>
  <c r="G255" i="2" s="1"/>
  <c r="A256" i="2" s="1"/>
  <c r="C241" i="1"/>
  <c r="F241" i="1"/>
  <c r="B256" i="2" l="1"/>
  <c r="C256" i="2"/>
  <c r="D256" i="2" s="1"/>
  <c r="F256" i="2" s="1"/>
  <c r="G256" i="2" s="1"/>
  <c r="A257" i="2" s="1"/>
  <c r="E256" i="2"/>
  <c r="G241" i="1"/>
  <c r="H241" i="1" s="1"/>
  <c r="A242" i="1" s="1"/>
  <c r="B242" i="1" s="1"/>
  <c r="B257" i="2" l="1"/>
  <c r="C257" i="2"/>
  <c r="D257" i="2" s="1"/>
  <c r="F257" i="2" s="1"/>
  <c r="G257" i="2" s="1"/>
  <c r="A258" i="2" s="1"/>
  <c r="E257" i="2"/>
  <c r="C242" i="1"/>
  <c r="F242" i="1"/>
  <c r="C258" i="2" l="1"/>
  <c r="D258" i="2" s="1"/>
  <c r="B258" i="2"/>
  <c r="E258" i="2"/>
  <c r="G242" i="1"/>
  <c r="H242" i="1" s="1"/>
  <c r="A243" i="1" s="1"/>
  <c r="F258" i="2" l="1"/>
  <c r="G258" i="2" s="1"/>
  <c r="A259" i="2" s="1"/>
  <c r="B243" i="1"/>
  <c r="F243" i="1"/>
  <c r="C243" i="1"/>
  <c r="G243" i="1" s="1"/>
  <c r="H243" i="1" s="1"/>
  <c r="A244" i="1" s="1"/>
  <c r="E259" i="2" l="1"/>
  <c r="C259" i="2"/>
  <c r="D259" i="2" s="1"/>
  <c r="F259" i="2" s="1"/>
  <c r="G259" i="2" s="1"/>
  <c r="A260" i="2" s="1"/>
  <c r="B259" i="2"/>
  <c r="B244" i="1"/>
  <c r="C244" i="1"/>
  <c r="F244" i="1"/>
  <c r="E260" i="2" l="1"/>
  <c r="B260" i="2"/>
  <c r="C260" i="2"/>
  <c r="D260" i="2" s="1"/>
  <c r="F260" i="2" s="1"/>
  <c r="G260" i="2" s="1"/>
  <c r="A261" i="2" s="1"/>
  <c r="G244" i="1"/>
  <c r="H244" i="1" s="1"/>
  <c r="A245" i="1" s="1"/>
  <c r="C245" i="1" s="1"/>
  <c r="C261" i="2" l="1"/>
  <c r="D261" i="2" s="1"/>
  <c r="F261" i="2" s="1"/>
  <c r="G261" i="2" s="1"/>
  <c r="A262" i="2" s="1"/>
  <c r="B261" i="2"/>
  <c r="E261" i="2"/>
  <c r="B245" i="1"/>
  <c r="F245" i="1"/>
  <c r="G245" i="1"/>
  <c r="H245" i="1" s="1"/>
  <c r="A246" i="1" s="1"/>
  <c r="E262" i="2" l="1"/>
  <c r="C262" i="2"/>
  <c r="D262" i="2" s="1"/>
  <c r="B262" i="2"/>
  <c r="B246" i="1"/>
  <c r="C246" i="1"/>
  <c r="G246" i="1" s="1"/>
  <c r="H246" i="1" s="1"/>
  <c r="A247" i="1" s="1"/>
  <c r="F246" i="1"/>
  <c r="F262" i="2" l="1"/>
  <c r="G262" i="2" s="1"/>
  <c r="A263" i="2" s="1"/>
  <c r="B247" i="1"/>
  <c r="F247" i="1"/>
  <c r="C247" i="1"/>
  <c r="G247" i="1" s="1"/>
  <c r="H247" i="1" s="1"/>
  <c r="A248" i="1" s="1"/>
  <c r="C263" i="2" l="1"/>
  <c r="D263" i="2" s="1"/>
  <c r="F263" i="2" s="1"/>
  <c r="G263" i="2" s="1"/>
  <c r="A264" i="2" s="1"/>
  <c r="E263" i="2"/>
  <c r="B263" i="2"/>
  <c r="C248" i="1"/>
  <c r="B248" i="1"/>
  <c r="F248" i="1"/>
  <c r="C264" i="2" l="1"/>
  <c r="D264" i="2" s="1"/>
  <c r="F264" i="2" s="1"/>
  <c r="G264" i="2" s="1"/>
  <c r="A265" i="2" s="1"/>
  <c r="B264" i="2"/>
  <c r="E264" i="2"/>
  <c r="G248" i="1"/>
  <c r="H248" i="1" s="1"/>
  <c r="A249" i="1" s="1"/>
  <c r="B265" i="2" l="1"/>
  <c r="C265" i="2"/>
  <c r="D265" i="2" s="1"/>
  <c r="F265" i="2" s="1"/>
  <c r="G265" i="2" s="1"/>
  <c r="A266" i="2" s="1"/>
  <c r="E265" i="2"/>
  <c r="F249" i="1"/>
  <c r="B249" i="1"/>
  <c r="C249" i="1"/>
  <c r="G249" i="1" l="1"/>
  <c r="H249" i="1" s="1"/>
  <c r="A250" i="1" s="1"/>
  <c r="F250" i="1" s="1"/>
  <c r="C266" i="2"/>
  <c r="D266" i="2" s="1"/>
  <c r="B266" i="2"/>
  <c r="E266" i="2"/>
  <c r="F266" i="2"/>
  <c r="G266" i="2" s="1"/>
  <c r="A267" i="2" s="1"/>
  <c r="B250" i="1"/>
  <c r="E267" i="2" l="1"/>
  <c r="C267" i="2"/>
  <c r="D267" i="2" s="1"/>
  <c r="B267" i="2"/>
  <c r="C250" i="1"/>
  <c r="G250" i="1"/>
  <c r="H250" i="1" s="1"/>
  <c r="A251" i="1" s="1"/>
  <c r="C251" i="1" s="1"/>
  <c r="F267" i="2" l="1"/>
  <c r="G267" i="2" s="1"/>
  <c r="A268" i="2" s="1"/>
  <c r="B251" i="1"/>
  <c r="F251" i="1"/>
  <c r="G251" i="1" s="1"/>
  <c r="H251" i="1" s="1"/>
  <c r="A252" i="1" s="1"/>
  <c r="C268" i="2" l="1"/>
  <c r="D268" i="2" s="1"/>
  <c r="E268" i="2"/>
  <c r="B268" i="2"/>
  <c r="C252" i="1"/>
  <c r="B252" i="1"/>
  <c r="F252" i="1"/>
  <c r="F268" i="2" l="1"/>
  <c r="G268" i="2" s="1"/>
  <c r="A269" i="2" s="1"/>
  <c r="G252" i="1"/>
  <c r="H252" i="1" s="1"/>
  <c r="A253" i="1" s="1"/>
  <c r="C269" i="2" l="1"/>
  <c r="D269" i="2" s="1"/>
  <c r="F269" i="2" s="1"/>
  <c r="G269" i="2" s="1"/>
  <c r="A270" i="2" s="1"/>
  <c r="E269" i="2"/>
  <c r="B269" i="2"/>
  <c r="F253" i="1"/>
  <c r="B253" i="1"/>
  <c r="C253" i="1"/>
  <c r="G253" i="1" l="1"/>
  <c r="H253" i="1" s="1"/>
  <c r="A254" i="1" s="1"/>
  <c r="C270" i="2"/>
  <c r="D270" i="2" s="1"/>
  <c r="B270" i="2"/>
  <c r="E270" i="2"/>
  <c r="F270" i="2" s="1"/>
  <c r="G270" i="2" s="1"/>
  <c r="A271" i="2" s="1"/>
  <c r="B254" i="1"/>
  <c r="F254" i="1"/>
  <c r="C254" i="1"/>
  <c r="G254" i="1" s="1"/>
  <c r="H254" i="1" s="1"/>
  <c r="A255" i="1" s="1"/>
  <c r="C271" i="2" l="1"/>
  <c r="D271" i="2" s="1"/>
  <c r="F271" i="2" s="1"/>
  <c r="G271" i="2" s="1"/>
  <c r="A272" i="2" s="1"/>
  <c r="B271" i="2"/>
  <c r="E271" i="2"/>
  <c r="B255" i="1"/>
  <c r="C255" i="1"/>
  <c r="G255" i="1" s="1"/>
  <c r="H255" i="1" s="1"/>
  <c r="A256" i="1" s="1"/>
  <c r="F255" i="1"/>
  <c r="C272" i="2" l="1"/>
  <c r="D272" i="2" s="1"/>
  <c r="E272" i="2"/>
  <c r="B272" i="2"/>
  <c r="F272" i="2"/>
  <c r="G272" i="2" s="1"/>
  <c r="A273" i="2" s="1"/>
  <c r="F256" i="1"/>
  <c r="C256" i="1"/>
  <c r="G256" i="1" s="1"/>
  <c r="H256" i="1" s="1"/>
  <c r="A257" i="1" s="1"/>
  <c r="F257" i="1" s="1"/>
  <c r="B256" i="1"/>
  <c r="E273" i="2" l="1"/>
  <c r="C273" i="2"/>
  <c r="D273" i="2" s="1"/>
  <c r="F273" i="2" s="1"/>
  <c r="G273" i="2" s="1"/>
  <c r="A274" i="2" s="1"/>
  <c r="B273" i="2"/>
  <c r="C257" i="1"/>
  <c r="G257" i="1" s="1"/>
  <c r="H257" i="1" s="1"/>
  <c r="A258" i="1" s="1"/>
  <c r="C258" i="1" s="1"/>
  <c r="B257" i="1"/>
  <c r="B258" i="1" l="1"/>
  <c r="F258" i="1"/>
  <c r="G258" i="1" s="1"/>
  <c r="H258" i="1" s="1"/>
  <c r="A259" i="1" s="1"/>
  <c r="F259" i="1" s="1"/>
  <c r="C274" i="2"/>
  <c r="D274" i="2" s="1"/>
  <c r="E274" i="2"/>
  <c r="B274" i="2"/>
  <c r="F274" i="2"/>
  <c r="G274" i="2" s="1"/>
  <c r="A275" i="2" s="1"/>
  <c r="B259" i="1"/>
  <c r="C259" i="1" l="1"/>
  <c r="E275" i="2"/>
  <c r="B275" i="2"/>
  <c r="C275" i="2"/>
  <c r="D275" i="2" s="1"/>
  <c r="F275" i="2" s="1"/>
  <c r="G275" i="2" s="1"/>
  <c r="A276" i="2" s="1"/>
  <c r="G259" i="1"/>
  <c r="H259" i="1" s="1"/>
  <c r="A260" i="1" s="1"/>
  <c r="B260" i="1" s="1"/>
  <c r="B276" i="2" l="1"/>
  <c r="C276" i="2"/>
  <c r="D276" i="2" s="1"/>
  <c r="F276" i="2" s="1"/>
  <c r="G276" i="2" s="1"/>
  <c r="A277" i="2" s="1"/>
  <c r="E276" i="2"/>
  <c r="F260" i="1"/>
  <c r="C260" i="1"/>
  <c r="G260" i="1" s="1"/>
  <c r="H260" i="1" s="1"/>
  <c r="A261" i="1" s="1"/>
  <c r="C261" i="1" s="1"/>
  <c r="C277" i="2" l="1"/>
  <c r="D277" i="2" s="1"/>
  <c r="F277" i="2" s="1"/>
  <c r="G277" i="2" s="1"/>
  <c r="A278" i="2" s="1"/>
  <c r="B277" i="2"/>
  <c r="E277" i="2"/>
  <c r="B261" i="1"/>
  <c r="F261" i="1"/>
  <c r="G261" i="1" s="1"/>
  <c r="H261" i="1" s="1"/>
  <c r="A262" i="1" s="1"/>
  <c r="C262" i="1" s="1"/>
  <c r="F262" i="1" l="1"/>
  <c r="C278" i="2"/>
  <c r="D278" i="2" s="1"/>
  <c r="F278" i="2" s="1"/>
  <c r="G278" i="2" s="1"/>
  <c r="A279" i="2" s="1"/>
  <c r="E278" i="2"/>
  <c r="B278" i="2"/>
  <c r="B262" i="1"/>
  <c r="G262" i="1"/>
  <c r="H262" i="1" s="1"/>
  <c r="A263" i="1" s="1"/>
  <c r="B279" i="2" l="1"/>
  <c r="E279" i="2"/>
  <c r="C279" i="2"/>
  <c r="D279" i="2" s="1"/>
  <c r="F279" i="2" s="1"/>
  <c r="G279" i="2" s="1"/>
  <c r="A280" i="2" s="1"/>
  <c r="C263" i="1"/>
  <c r="F263" i="1"/>
  <c r="B263" i="1"/>
  <c r="G263" i="1" l="1"/>
  <c r="H263" i="1" s="1"/>
  <c r="A264" i="1" s="1"/>
  <c r="B264" i="1" s="1"/>
  <c r="B280" i="2"/>
  <c r="E280" i="2"/>
  <c r="C280" i="2"/>
  <c r="D280" i="2" s="1"/>
  <c r="F280" i="2"/>
  <c r="G280" i="2" s="1"/>
  <c r="A281" i="2" s="1"/>
  <c r="C264" i="1"/>
  <c r="C281" i="2" l="1"/>
  <c r="D281" i="2" s="1"/>
  <c r="F281" i="2" s="1"/>
  <c r="G281" i="2" s="1"/>
  <c r="A282" i="2" s="1"/>
  <c r="B281" i="2"/>
  <c r="E281" i="2"/>
  <c r="F264" i="1"/>
  <c r="G264" i="1" s="1"/>
  <c r="H264" i="1" s="1"/>
  <c r="A265" i="1" s="1"/>
  <c r="C265" i="1" l="1"/>
  <c r="B265" i="1"/>
  <c r="F265" i="1"/>
  <c r="C282" i="2"/>
  <c r="D282" i="2" s="1"/>
  <c r="F282" i="2" s="1"/>
  <c r="G282" i="2" s="1"/>
  <c r="A283" i="2" s="1"/>
  <c r="B282" i="2"/>
  <c r="E282" i="2"/>
  <c r="G265" i="1"/>
  <c r="H265" i="1" s="1"/>
  <c r="A266" i="1" s="1"/>
  <c r="E283" i="2" l="1"/>
  <c r="B283" i="2"/>
  <c r="C283" i="2"/>
  <c r="D283" i="2" s="1"/>
  <c r="F266" i="1"/>
  <c r="B266" i="1"/>
  <c r="C266" i="1"/>
  <c r="G266" i="1" l="1"/>
  <c r="H266" i="1" s="1"/>
  <c r="A267" i="1" s="1"/>
  <c r="C267" i="1" s="1"/>
  <c r="F283" i="2"/>
  <c r="G283" i="2" s="1"/>
  <c r="A284" i="2" s="1"/>
  <c r="B267" i="1" l="1"/>
  <c r="F267" i="1"/>
  <c r="G267" i="1" s="1"/>
  <c r="H267" i="1" s="1"/>
  <c r="A268" i="1" s="1"/>
  <c r="B284" i="2"/>
  <c r="C284" i="2"/>
  <c r="D284" i="2" s="1"/>
  <c r="E284" i="2"/>
  <c r="B268" i="1" l="1"/>
  <c r="F268" i="1"/>
  <c r="C268" i="1"/>
  <c r="G268" i="1" s="1"/>
  <c r="H268" i="1" s="1"/>
  <c r="A269" i="1" s="1"/>
  <c r="F269" i="1" s="1"/>
  <c r="F284" i="2"/>
  <c r="G284" i="2" s="1"/>
  <c r="A285" i="2" s="1"/>
  <c r="B269" i="1"/>
  <c r="C285" i="2" l="1"/>
  <c r="D285" i="2" s="1"/>
  <c r="B285" i="2"/>
  <c r="E285" i="2"/>
  <c r="C269" i="1"/>
  <c r="G269" i="1" s="1"/>
  <c r="H269" i="1" s="1"/>
  <c r="A270" i="1" s="1"/>
  <c r="C270" i="1" l="1"/>
  <c r="G270" i="1" s="1"/>
  <c r="H270" i="1" s="1"/>
  <c r="A271" i="1" s="1"/>
  <c r="B270" i="1"/>
  <c r="F270" i="1"/>
  <c r="F285" i="2"/>
  <c r="G285" i="2" s="1"/>
  <c r="A286" i="2" s="1"/>
  <c r="F271" i="1" l="1"/>
  <c r="C271" i="1"/>
  <c r="G271" i="1" s="1"/>
  <c r="H271" i="1" s="1"/>
  <c r="A272" i="1" s="1"/>
  <c r="B271" i="1"/>
  <c r="B286" i="2"/>
  <c r="E286" i="2"/>
  <c r="C286" i="2"/>
  <c r="D286" i="2" s="1"/>
  <c r="F286" i="2" s="1"/>
  <c r="G286" i="2" s="1"/>
  <c r="A287" i="2" s="1"/>
  <c r="C272" i="1" l="1"/>
  <c r="F272" i="1"/>
  <c r="B272" i="1"/>
  <c r="C287" i="2"/>
  <c r="D287" i="2" s="1"/>
  <c r="E287" i="2"/>
  <c r="F287" i="2" s="1"/>
  <c r="G287" i="2" s="1"/>
  <c r="A288" i="2" s="1"/>
  <c r="B287" i="2"/>
  <c r="E288" i="2" l="1"/>
  <c r="B288" i="2"/>
  <c r="C288" i="2"/>
  <c r="D288" i="2" s="1"/>
  <c r="G272" i="1"/>
  <c r="H272" i="1" s="1"/>
  <c r="A273" i="1" s="1"/>
  <c r="F273" i="1" l="1"/>
  <c r="B273" i="1"/>
  <c r="C273" i="1"/>
  <c r="G273" i="1" s="1"/>
  <c r="H273" i="1" s="1"/>
  <c r="A274" i="1" s="1"/>
  <c r="F288" i="2"/>
  <c r="G288" i="2" s="1"/>
  <c r="A289" i="2" s="1"/>
  <c r="B274" i="1" l="1"/>
  <c r="C274" i="1"/>
  <c r="G274" i="1" s="1"/>
  <c r="H274" i="1" s="1"/>
  <c r="A275" i="1" s="1"/>
  <c r="B275" i="1" s="1"/>
  <c r="F274" i="1"/>
  <c r="E289" i="2"/>
  <c r="B289" i="2"/>
  <c r="C289" i="2"/>
  <c r="D289" i="2" s="1"/>
  <c r="F289" i="2" s="1"/>
  <c r="G289" i="2" s="1"/>
  <c r="A290" i="2" s="1"/>
  <c r="E290" i="2" l="1"/>
  <c r="C290" i="2"/>
  <c r="D290" i="2" s="1"/>
  <c r="F290" i="2" s="1"/>
  <c r="G290" i="2" s="1"/>
  <c r="A291" i="2" s="1"/>
  <c r="B290" i="2"/>
  <c r="F275" i="1"/>
  <c r="C275" i="1"/>
  <c r="G275" i="1" s="1"/>
  <c r="H275" i="1" s="1"/>
  <c r="A276" i="1" s="1"/>
  <c r="E291" i="2" l="1"/>
  <c r="C291" i="2"/>
  <c r="D291" i="2" s="1"/>
  <c r="F291" i="2" s="1"/>
  <c r="G291" i="2" s="1"/>
  <c r="A292" i="2" s="1"/>
  <c r="B291" i="2"/>
  <c r="F276" i="1"/>
  <c r="B276" i="1"/>
  <c r="C276" i="1"/>
  <c r="C292" i="2" l="1"/>
  <c r="D292" i="2" s="1"/>
  <c r="F292" i="2" s="1"/>
  <c r="G292" i="2" s="1"/>
  <c r="A293" i="2" s="1"/>
  <c r="B292" i="2"/>
  <c r="E292" i="2"/>
  <c r="G276" i="1"/>
  <c r="H276" i="1" s="1"/>
  <c r="A277" i="1" s="1"/>
  <c r="C293" i="2" l="1"/>
  <c r="D293" i="2" s="1"/>
  <c r="E293" i="2"/>
  <c r="B293" i="2"/>
  <c r="F293" i="2"/>
  <c r="G293" i="2" s="1"/>
  <c r="A294" i="2" s="1"/>
  <c r="F277" i="1"/>
  <c r="C277" i="1"/>
  <c r="G277" i="1" s="1"/>
  <c r="H277" i="1" s="1"/>
  <c r="A278" i="1" s="1"/>
  <c r="B277" i="1"/>
  <c r="C294" i="2" l="1"/>
  <c r="D294" i="2" s="1"/>
  <c r="B294" i="2"/>
  <c r="E294" i="2"/>
  <c r="B278" i="1"/>
  <c r="C278" i="1"/>
  <c r="F278" i="1"/>
  <c r="F294" i="2" l="1"/>
  <c r="G294" i="2" s="1"/>
  <c r="A295" i="2" s="1"/>
  <c r="G278" i="1"/>
  <c r="H278" i="1" s="1"/>
  <c r="A279" i="1" s="1"/>
  <c r="B279" i="1" s="1"/>
  <c r="E295" i="2" l="1"/>
  <c r="C295" i="2"/>
  <c r="D295" i="2" s="1"/>
  <c r="B295" i="2"/>
  <c r="F295" i="2"/>
  <c r="G295" i="2" s="1"/>
  <c r="A296" i="2" s="1"/>
  <c r="F279" i="1"/>
  <c r="C279" i="1"/>
  <c r="B296" i="2" l="1"/>
  <c r="C296" i="2"/>
  <c r="D296" i="2" s="1"/>
  <c r="F296" i="2" s="1"/>
  <c r="G296" i="2" s="1"/>
  <c r="A297" i="2" s="1"/>
  <c r="E296" i="2"/>
  <c r="G279" i="1"/>
  <c r="H279" i="1" s="1"/>
  <c r="A280" i="1" s="1"/>
  <c r="C297" i="2" l="1"/>
  <c r="D297" i="2" s="1"/>
  <c r="B297" i="2"/>
  <c r="E297" i="2"/>
  <c r="F297" i="2"/>
  <c r="G297" i="2" s="1"/>
  <c r="A298" i="2" s="1"/>
  <c r="E298" i="2" s="1"/>
  <c r="B280" i="1"/>
  <c r="C280" i="1"/>
  <c r="F280" i="1"/>
  <c r="C298" i="2" l="1"/>
  <c r="D298" i="2" s="1"/>
  <c r="F298" i="2" s="1"/>
  <c r="G298" i="2" s="1"/>
  <c r="A299" i="2" s="1"/>
  <c r="C299" i="2" s="1"/>
  <c r="D299" i="2" s="1"/>
  <c r="B298" i="2"/>
  <c r="G280" i="1"/>
  <c r="H280" i="1" s="1"/>
  <c r="A281" i="1" s="1"/>
  <c r="B281" i="1" s="1"/>
  <c r="B299" i="2" l="1"/>
  <c r="E299" i="2"/>
  <c r="F299" i="2" s="1"/>
  <c r="G299" i="2" s="1"/>
  <c r="A300" i="2" s="1"/>
  <c r="E300" i="2" s="1"/>
  <c r="F281" i="1"/>
  <c r="C281" i="1"/>
  <c r="B300" i="2" l="1"/>
  <c r="C300" i="2"/>
  <c r="D300" i="2" s="1"/>
  <c r="F300" i="2" s="1"/>
  <c r="G300" i="2" s="1"/>
  <c r="A301" i="2" s="1"/>
  <c r="C301" i="2" s="1"/>
  <c r="D301" i="2" s="1"/>
  <c r="G281" i="1"/>
  <c r="H281" i="1" s="1"/>
  <c r="A282" i="1" s="1"/>
  <c r="C282" i="1" s="1"/>
  <c r="B282" i="1"/>
  <c r="F282" i="1"/>
  <c r="G282" i="1" s="1"/>
  <c r="H282" i="1" s="1"/>
  <c r="A283" i="1" s="1"/>
  <c r="C283" i="1" s="1"/>
  <c r="E301" i="2"/>
  <c r="F301" i="2" s="1"/>
  <c r="G301" i="2" s="1"/>
  <c r="A302" i="2" s="1"/>
  <c r="E302" i="2" s="1"/>
  <c r="B301" i="2" l="1"/>
  <c r="F283" i="1"/>
  <c r="G283" i="1" s="1"/>
  <c r="H283" i="1" s="1"/>
  <c r="A284" i="1" s="1"/>
  <c r="C302" i="2"/>
  <c r="D302" i="2" s="1"/>
  <c r="F302" i="2" s="1"/>
  <c r="G302" i="2" s="1"/>
  <c r="A303" i="2" s="1"/>
  <c r="E303" i="2" s="1"/>
  <c r="B283" i="1"/>
  <c r="B302" i="2"/>
  <c r="B284" i="1" l="1"/>
  <c r="C284" i="1"/>
  <c r="G284" i="1" s="1"/>
  <c r="H284" i="1" s="1"/>
  <c r="A285" i="1" s="1"/>
  <c r="C285" i="1" s="1"/>
  <c r="F284" i="1"/>
  <c r="C303" i="2"/>
  <c r="D303" i="2" s="1"/>
  <c r="F303" i="2" s="1"/>
  <c r="G303" i="2" s="1"/>
  <c r="A304" i="2" s="1"/>
  <c r="E304" i="2" s="1"/>
  <c r="B303" i="2"/>
  <c r="B285" i="1" l="1"/>
  <c r="B304" i="2"/>
  <c r="C304" i="2"/>
  <c r="D304" i="2" s="1"/>
  <c r="F304" i="2" s="1"/>
  <c r="G304" i="2" s="1"/>
  <c r="A305" i="2" s="1"/>
  <c r="F285" i="1"/>
  <c r="G285" i="1" s="1"/>
  <c r="H285" i="1" s="1"/>
  <c r="A286" i="1" s="1"/>
  <c r="B305" i="2" l="1"/>
  <c r="C305" i="2"/>
  <c r="D305" i="2" s="1"/>
  <c r="F305" i="2" s="1"/>
  <c r="G305" i="2" s="1"/>
  <c r="A306" i="2" s="1"/>
  <c r="B306" i="2" s="1"/>
  <c r="E305" i="2"/>
  <c r="C286" i="1"/>
  <c r="B286" i="1"/>
  <c r="F286" i="1"/>
  <c r="G286" i="1" l="1"/>
  <c r="H286" i="1" s="1"/>
  <c r="A287" i="1" s="1"/>
  <c r="F287" i="1" s="1"/>
  <c r="E306" i="2"/>
  <c r="C306" i="2"/>
  <c r="D306" i="2" s="1"/>
  <c r="F306" i="2" s="1"/>
  <c r="G306" i="2" s="1"/>
  <c r="A307" i="2" s="1"/>
  <c r="B287" i="1" l="1"/>
  <c r="C287" i="1"/>
  <c r="G287" i="1" s="1"/>
  <c r="H287" i="1" s="1"/>
  <c r="A288" i="1" s="1"/>
  <c r="B288" i="1" s="1"/>
  <c r="E307" i="2"/>
  <c r="B307" i="2"/>
  <c r="C307" i="2"/>
  <c r="D307" i="2" s="1"/>
  <c r="F288" i="1" l="1"/>
  <c r="F307" i="2"/>
  <c r="G307" i="2" s="1"/>
  <c r="A308" i="2" s="1"/>
  <c r="C308" i="2" s="1"/>
  <c r="D308" i="2" s="1"/>
  <c r="C288" i="1"/>
  <c r="G288" i="1" s="1"/>
  <c r="H288" i="1" s="1"/>
  <c r="A289" i="1" s="1"/>
  <c r="F289" i="1" s="1"/>
  <c r="C289" i="1" l="1"/>
  <c r="G289" i="1" s="1"/>
  <c r="H289" i="1" s="1"/>
  <c r="A290" i="1" s="1"/>
  <c r="B290" i="1" s="1"/>
  <c r="E308" i="2"/>
  <c r="B308" i="2"/>
  <c r="B289" i="1"/>
  <c r="F308" i="2"/>
  <c r="G308" i="2" s="1"/>
  <c r="A309" i="2" s="1"/>
  <c r="E309" i="2" s="1"/>
  <c r="F290" i="1" l="1"/>
  <c r="C290" i="1"/>
  <c r="B309" i="2"/>
  <c r="C309" i="2"/>
  <c r="D309" i="2" s="1"/>
  <c r="F309" i="2" s="1"/>
  <c r="G309" i="2" s="1"/>
  <c r="A310" i="2" s="1"/>
  <c r="G290" i="1" l="1"/>
  <c r="H290" i="1" s="1"/>
  <c r="A291" i="1" s="1"/>
  <c r="C291" i="1" s="1"/>
  <c r="B310" i="2"/>
  <c r="E310" i="2"/>
  <c r="C310" i="2"/>
  <c r="D310" i="2" s="1"/>
  <c r="F291" i="1" l="1"/>
  <c r="G291" i="1" s="1"/>
  <c r="H291" i="1" s="1"/>
  <c r="A292" i="1" s="1"/>
  <c r="B291" i="1"/>
  <c r="F310" i="2"/>
  <c r="G310" i="2" s="1"/>
  <c r="A311" i="2" s="1"/>
  <c r="E311" i="2" s="1"/>
  <c r="C292" i="1"/>
  <c r="B292" i="1" l="1"/>
  <c r="F292" i="1"/>
  <c r="G292" i="1" s="1"/>
  <c r="H292" i="1" s="1"/>
  <c r="A293" i="1" s="1"/>
  <c r="B311" i="2"/>
  <c r="C311" i="2"/>
  <c r="D311" i="2" s="1"/>
  <c r="F311" i="2" s="1"/>
  <c r="G311" i="2" s="1"/>
  <c r="A312" i="2" s="1"/>
  <c r="C293" i="1" l="1"/>
  <c r="B293" i="1"/>
  <c r="F293" i="1"/>
  <c r="B312" i="2"/>
  <c r="E312" i="2"/>
  <c r="C312" i="2"/>
  <c r="D312" i="2" s="1"/>
  <c r="G293" i="1" l="1"/>
  <c r="H293" i="1" s="1"/>
  <c r="A294" i="1" s="1"/>
  <c r="F312" i="2"/>
  <c r="G312" i="2" s="1"/>
  <c r="A313" i="2" s="1"/>
  <c r="E313" i="2" s="1"/>
  <c r="F294" i="1" l="1"/>
  <c r="B294" i="1"/>
  <c r="C294" i="1"/>
  <c r="G294" i="1" s="1"/>
  <c r="H294" i="1" s="1"/>
  <c r="A295" i="1" s="1"/>
  <c r="B313" i="2"/>
  <c r="C313" i="2"/>
  <c r="D313" i="2" s="1"/>
  <c r="F313" i="2" s="1"/>
  <c r="G313" i="2" s="1"/>
  <c r="A314" i="2" s="1"/>
  <c r="B314" i="2" s="1"/>
  <c r="C295" i="1" l="1"/>
  <c r="F295" i="1"/>
  <c r="B295" i="1"/>
  <c r="E314" i="2"/>
  <c r="C314" i="2"/>
  <c r="D314" i="2" s="1"/>
  <c r="F314" i="2" s="1"/>
  <c r="G314" i="2" s="1"/>
  <c r="A315" i="2" s="1"/>
  <c r="C315" i="2" s="1"/>
  <c r="D315" i="2" s="1"/>
  <c r="G295" i="1" l="1"/>
  <c r="H295" i="1" s="1"/>
  <c r="A296" i="1" s="1"/>
  <c r="E315" i="2"/>
  <c r="F315" i="2" s="1"/>
  <c r="G315" i="2" s="1"/>
  <c r="A316" i="2" s="1"/>
  <c r="C316" i="2" s="1"/>
  <c r="D316" i="2" s="1"/>
  <c r="B315" i="2"/>
  <c r="C296" i="1" l="1"/>
  <c r="G296" i="1" s="1"/>
  <c r="H296" i="1" s="1"/>
  <c r="A297" i="1" s="1"/>
  <c r="F296" i="1"/>
  <c r="B296" i="1"/>
  <c r="B316" i="2"/>
  <c r="E316" i="2"/>
  <c r="F316" i="2" s="1"/>
  <c r="G316" i="2" s="1"/>
  <c r="A317" i="2" s="1"/>
  <c r="C317" i="2" s="1"/>
  <c r="D317" i="2" s="1"/>
  <c r="B297" i="1" l="1"/>
  <c r="F297" i="1"/>
  <c r="C297" i="1"/>
  <c r="G297" i="1" s="1"/>
  <c r="H297" i="1" s="1"/>
  <c r="A298" i="1" s="1"/>
  <c r="E317" i="2"/>
  <c r="F317" i="2" s="1"/>
  <c r="G317" i="2" s="1"/>
  <c r="A318" i="2" s="1"/>
  <c r="E318" i="2" s="1"/>
  <c r="B317" i="2"/>
  <c r="B298" i="1" l="1"/>
  <c r="C298" i="1"/>
  <c r="G298" i="1" s="1"/>
  <c r="H298" i="1" s="1"/>
  <c r="A299" i="1" s="1"/>
  <c r="F298" i="1"/>
  <c r="C318" i="2"/>
  <c r="D318" i="2" s="1"/>
  <c r="F318" i="2" s="1"/>
  <c r="G318" i="2" s="1"/>
  <c r="A319" i="2" s="1"/>
  <c r="E319" i="2" s="1"/>
  <c r="B318" i="2"/>
  <c r="C299" i="1" l="1"/>
  <c r="G299" i="1" s="1"/>
  <c r="H299" i="1" s="1"/>
  <c r="A300" i="1" s="1"/>
  <c r="F299" i="1"/>
  <c r="B299" i="1"/>
  <c r="B319" i="2"/>
  <c r="C319" i="2"/>
  <c r="D319" i="2" s="1"/>
  <c r="F319" i="2" s="1"/>
  <c r="G319" i="2" s="1"/>
  <c r="A320" i="2" s="1"/>
  <c r="C320" i="2" s="1"/>
  <c r="D320" i="2" s="1"/>
  <c r="F300" i="1" l="1"/>
  <c r="C300" i="1"/>
  <c r="B300" i="1"/>
  <c r="E320" i="2"/>
  <c r="F320" i="2" s="1"/>
  <c r="G320" i="2" s="1"/>
  <c r="A321" i="2" s="1"/>
  <c r="B320" i="2"/>
  <c r="G300" i="1" l="1"/>
  <c r="H300" i="1" s="1"/>
  <c r="A301" i="1" s="1"/>
  <c r="E321" i="2"/>
  <c r="C321" i="2"/>
  <c r="D321" i="2" s="1"/>
  <c r="F321" i="2" s="1"/>
  <c r="G321" i="2" s="1"/>
  <c r="A322" i="2" s="1"/>
  <c r="B321" i="2"/>
  <c r="C301" i="1" l="1"/>
  <c r="G301" i="1" s="1"/>
  <c r="H301" i="1" s="1"/>
  <c r="A302" i="1" s="1"/>
  <c r="F301" i="1"/>
  <c r="B301" i="1"/>
  <c r="E322" i="2"/>
  <c r="B322" i="2"/>
  <c r="C322" i="2"/>
  <c r="D322" i="2" s="1"/>
  <c r="F322" i="2" s="1"/>
  <c r="G322" i="2" s="1"/>
  <c r="A323" i="2" s="1"/>
  <c r="F302" i="1" l="1"/>
  <c r="B302" i="1"/>
  <c r="C302" i="1"/>
  <c r="B323" i="2"/>
  <c r="C323" i="2"/>
  <c r="D323" i="2" s="1"/>
  <c r="E323" i="2"/>
  <c r="G302" i="1" l="1"/>
  <c r="H302" i="1" s="1"/>
  <c r="A303" i="1" s="1"/>
  <c r="F323" i="2"/>
  <c r="G323" i="2" s="1"/>
  <c r="A324" i="2" s="1"/>
  <c r="C303" i="1" l="1"/>
  <c r="G303" i="1" s="1"/>
  <c r="H303" i="1" s="1"/>
  <c r="A304" i="1" s="1"/>
  <c r="F303" i="1"/>
  <c r="B303" i="1"/>
  <c r="B324" i="2"/>
  <c r="E324" i="2"/>
  <c r="C324" i="2"/>
  <c r="D324" i="2" s="1"/>
  <c r="F304" i="1" l="1"/>
  <c r="B304" i="1"/>
  <c r="C304" i="1"/>
  <c r="G304" i="1" s="1"/>
  <c r="H304" i="1" s="1"/>
  <c r="A305" i="1" s="1"/>
  <c r="F324" i="2"/>
  <c r="G324" i="2" s="1"/>
  <c r="A325" i="2" s="1"/>
  <c r="B325" i="2" s="1"/>
  <c r="C305" i="1" l="1"/>
  <c r="B305" i="1"/>
  <c r="F305" i="1"/>
  <c r="C325" i="2"/>
  <c r="D325" i="2" s="1"/>
  <c r="E325" i="2"/>
  <c r="F325" i="2" l="1"/>
  <c r="G325" i="2" s="1"/>
  <c r="A326" i="2" s="1"/>
  <c r="E326" i="2" s="1"/>
  <c r="G305" i="1"/>
  <c r="H305" i="1" s="1"/>
  <c r="A306" i="1" s="1"/>
  <c r="B326" i="2" l="1"/>
  <c r="C326" i="2"/>
  <c r="D326" i="2" s="1"/>
  <c r="F326" i="2" s="1"/>
  <c r="G326" i="2" s="1"/>
  <c r="A327" i="2" s="1"/>
  <c r="B306" i="1"/>
  <c r="F306" i="1"/>
  <c r="C306" i="1"/>
  <c r="G306" i="1" s="1"/>
  <c r="H306" i="1" s="1"/>
  <c r="A307" i="1" s="1"/>
  <c r="E327" i="2"/>
  <c r="C327" i="2"/>
  <c r="D327" i="2" s="1"/>
  <c r="B327" i="2"/>
  <c r="C307" i="1" l="1"/>
  <c r="G307" i="1" s="1"/>
  <c r="H307" i="1" s="1"/>
  <c r="A308" i="1" s="1"/>
  <c r="F307" i="1"/>
  <c r="B307" i="1"/>
  <c r="F327" i="2"/>
  <c r="G327" i="2" s="1"/>
  <c r="A328" i="2" s="1"/>
  <c r="E328" i="2" s="1"/>
  <c r="B308" i="1" l="1"/>
  <c r="C308" i="1"/>
  <c r="F308" i="1"/>
  <c r="G308" i="1"/>
  <c r="H308" i="1" s="1"/>
  <c r="A309" i="1" s="1"/>
  <c r="B328" i="2"/>
  <c r="C328" i="2"/>
  <c r="D328" i="2" s="1"/>
  <c r="F328" i="2" s="1"/>
  <c r="G328" i="2" s="1"/>
  <c r="A329" i="2" s="1"/>
  <c r="F309" i="1" l="1"/>
  <c r="C309" i="1"/>
  <c r="B309" i="1"/>
  <c r="E329" i="2"/>
  <c r="B329" i="2"/>
  <c r="C329" i="2"/>
  <c r="D329" i="2" s="1"/>
  <c r="G309" i="1" l="1"/>
  <c r="H309" i="1" s="1"/>
  <c r="A310" i="1" s="1"/>
  <c r="F329" i="2"/>
  <c r="G329" i="2" s="1"/>
  <c r="A330" i="2" s="1"/>
  <c r="B330" i="2" s="1"/>
  <c r="F310" i="1" l="1"/>
  <c r="B310" i="1"/>
  <c r="C310" i="1"/>
  <c r="G310" i="1" s="1"/>
  <c r="H310" i="1" s="1"/>
  <c r="A311" i="1" s="1"/>
  <c r="E330" i="2"/>
  <c r="C330" i="2"/>
  <c r="D330" i="2" s="1"/>
  <c r="F311" i="1" l="1"/>
  <c r="C311" i="1"/>
  <c r="G311" i="1" s="1"/>
  <c r="H311" i="1" s="1"/>
  <c r="A312" i="1" s="1"/>
  <c r="B311" i="1"/>
  <c r="F330" i="2"/>
  <c r="G330" i="2" s="1"/>
  <c r="A331" i="2" s="1"/>
  <c r="E331" i="2" s="1"/>
  <c r="C331" i="2"/>
  <c r="D331" i="2" s="1"/>
  <c r="F312" i="1" l="1"/>
  <c r="B312" i="1"/>
  <c r="C312" i="1"/>
  <c r="G312" i="1" s="1"/>
  <c r="H312" i="1" s="1"/>
  <c r="A313" i="1" s="1"/>
  <c r="B331" i="2"/>
  <c r="F331" i="2"/>
  <c r="G331" i="2" s="1"/>
  <c r="A332" i="2" s="1"/>
  <c r="B313" i="1" l="1"/>
  <c r="F313" i="1"/>
  <c r="C313" i="1"/>
  <c r="G313" i="1" s="1"/>
  <c r="H313" i="1" s="1"/>
  <c r="A314" i="1" s="1"/>
  <c r="C332" i="2"/>
  <c r="D332" i="2" s="1"/>
  <c r="E332" i="2"/>
  <c r="B332" i="2"/>
  <c r="C314" i="1" l="1"/>
  <c r="G314" i="1" s="1"/>
  <c r="H314" i="1" s="1"/>
  <c r="A315" i="1" s="1"/>
  <c r="B314" i="1"/>
  <c r="F314" i="1"/>
  <c r="F332" i="2"/>
  <c r="G332" i="2" s="1"/>
  <c r="A333" i="2" s="1"/>
  <c r="C315" i="1" l="1"/>
  <c r="G315" i="1" s="1"/>
  <c r="H315" i="1" s="1"/>
  <c r="A316" i="1" s="1"/>
  <c r="F315" i="1"/>
  <c r="B315" i="1"/>
  <c r="E333" i="2"/>
  <c r="B333" i="2"/>
  <c r="C333" i="2"/>
  <c r="D333" i="2" s="1"/>
  <c r="B316" i="1" l="1"/>
  <c r="C316" i="1"/>
  <c r="G316" i="1" s="1"/>
  <c r="H316" i="1" s="1"/>
  <c r="A317" i="1" s="1"/>
  <c r="F316" i="1"/>
  <c r="F333" i="2"/>
  <c r="G333" i="2" s="1"/>
  <c r="A334" i="2" s="1"/>
  <c r="C334" i="2" s="1"/>
  <c r="D334" i="2" s="1"/>
  <c r="F317" i="1" l="1"/>
  <c r="C317" i="1"/>
  <c r="G317" i="1" s="1"/>
  <c r="H317" i="1" s="1"/>
  <c r="A318" i="1" s="1"/>
  <c r="B317" i="1"/>
  <c r="B334" i="2"/>
  <c r="E334" i="2"/>
  <c r="F334" i="2" s="1"/>
  <c r="G334" i="2" s="1"/>
  <c r="A335" i="2" s="1"/>
  <c r="F318" i="1" l="1"/>
  <c r="C318" i="1"/>
  <c r="G318" i="1" s="1"/>
  <c r="H318" i="1" s="1"/>
  <c r="A319" i="1" s="1"/>
  <c r="B318" i="1"/>
  <c r="E335" i="2"/>
  <c r="B335" i="2"/>
  <c r="C335" i="2"/>
  <c r="D335" i="2" s="1"/>
  <c r="C319" i="1" l="1"/>
  <c r="B319" i="1"/>
  <c r="F319" i="1"/>
  <c r="F335" i="2"/>
  <c r="G335" i="2" s="1"/>
  <c r="A336" i="2" s="1"/>
  <c r="E336" i="2" s="1"/>
  <c r="G319" i="1" l="1"/>
  <c r="H319" i="1" s="1"/>
  <c r="A320" i="1" s="1"/>
  <c r="C336" i="2"/>
  <c r="D336" i="2" s="1"/>
  <c r="F336" i="2" s="1"/>
  <c r="G336" i="2" s="1"/>
  <c r="A337" i="2" s="1"/>
  <c r="B336" i="2"/>
  <c r="B320" i="1" l="1"/>
  <c r="F320" i="1"/>
  <c r="C320" i="1"/>
  <c r="G320" i="1" s="1"/>
  <c r="H320" i="1" s="1"/>
  <c r="A321" i="1" s="1"/>
  <c r="C337" i="2"/>
  <c r="D337" i="2" s="1"/>
  <c r="E337" i="2"/>
  <c r="B337" i="2"/>
  <c r="F321" i="1" l="1"/>
  <c r="C321" i="1"/>
  <c r="G321" i="1" s="1"/>
  <c r="H321" i="1" s="1"/>
  <c r="A322" i="1" s="1"/>
  <c r="B321" i="1"/>
  <c r="F337" i="2"/>
  <c r="G337" i="2" s="1"/>
  <c r="A338" i="2" s="1"/>
  <c r="C322" i="1" l="1"/>
  <c r="B322" i="1"/>
  <c r="F322" i="1"/>
  <c r="B338" i="2"/>
  <c r="E338" i="2"/>
  <c r="C338" i="2"/>
  <c r="D338" i="2" s="1"/>
  <c r="G322" i="1" l="1"/>
  <c r="H322" i="1" s="1"/>
  <c r="A323" i="1" s="1"/>
  <c r="F338" i="2"/>
  <c r="G338" i="2" s="1"/>
  <c r="A339" i="2" s="1"/>
  <c r="B323" i="1" l="1"/>
  <c r="C323" i="1"/>
  <c r="G323" i="1" s="1"/>
  <c r="H323" i="1" s="1"/>
  <c r="A324" i="1" s="1"/>
  <c r="F323" i="1"/>
  <c r="C339" i="2"/>
  <c r="D339" i="2" s="1"/>
  <c r="E339" i="2"/>
  <c r="B339" i="2"/>
  <c r="B324" i="1" l="1"/>
  <c r="F324" i="1"/>
  <c r="C324" i="1"/>
  <c r="G324" i="1" s="1"/>
  <c r="H324" i="1" s="1"/>
  <c r="A325" i="1" s="1"/>
  <c r="F339" i="2"/>
  <c r="G339" i="2" s="1"/>
  <c r="A340" i="2" s="1"/>
  <c r="E340" i="2" s="1"/>
  <c r="F325" i="1" l="1"/>
  <c r="B325" i="1"/>
  <c r="C325" i="1"/>
  <c r="C340" i="2"/>
  <c r="D340" i="2" s="1"/>
  <c r="F340" i="2" s="1"/>
  <c r="G340" i="2" s="1"/>
  <c r="A341" i="2" s="1"/>
  <c r="B340" i="2"/>
  <c r="G325" i="1" l="1"/>
  <c r="H325" i="1" s="1"/>
  <c r="A326" i="1" s="1"/>
  <c r="E341" i="2"/>
  <c r="B341" i="2"/>
  <c r="C341" i="2"/>
  <c r="D341" i="2" s="1"/>
  <c r="F341" i="2" s="1"/>
  <c r="G341" i="2" s="1"/>
  <c r="A342" i="2" s="1"/>
  <c r="B326" i="1" l="1"/>
  <c r="C326" i="1"/>
  <c r="F326" i="1"/>
  <c r="G326" i="1"/>
  <c r="H326" i="1" s="1"/>
  <c r="A327" i="1" s="1"/>
  <c r="B342" i="2"/>
  <c r="C342" i="2"/>
  <c r="D342" i="2" s="1"/>
  <c r="E342" i="2"/>
  <c r="F327" i="1" l="1"/>
  <c r="B327" i="1"/>
  <c r="C327" i="1"/>
  <c r="G327" i="1" s="1"/>
  <c r="H327" i="1" s="1"/>
  <c r="A328" i="1" s="1"/>
  <c r="F342" i="2"/>
  <c r="G342" i="2" s="1"/>
  <c r="A343" i="2" s="1"/>
  <c r="E343" i="2" s="1"/>
  <c r="B328" i="1" l="1"/>
  <c r="F328" i="1"/>
  <c r="C328" i="1"/>
  <c r="G328" i="1" s="1"/>
  <c r="H328" i="1" s="1"/>
  <c r="A329" i="1" s="1"/>
  <c r="B343" i="2"/>
  <c r="C343" i="2"/>
  <c r="D343" i="2" s="1"/>
  <c r="F343" i="2" s="1"/>
  <c r="G343" i="2" s="1"/>
  <c r="A344" i="2" s="1"/>
  <c r="E344" i="2" s="1"/>
  <c r="B329" i="1" l="1"/>
  <c r="C329" i="1"/>
  <c r="G329" i="1" s="1"/>
  <c r="H329" i="1" s="1"/>
  <c r="A330" i="1" s="1"/>
  <c r="F329" i="1"/>
  <c r="B344" i="2"/>
  <c r="C344" i="2"/>
  <c r="D344" i="2" s="1"/>
  <c r="F344" i="2" s="1"/>
  <c r="G344" i="2" s="1"/>
  <c r="A345" i="2" s="1"/>
  <c r="F330" i="1" l="1"/>
  <c r="B330" i="1"/>
  <c r="C330" i="1"/>
  <c r="G330" i="1" s="1"/>
  <c r="H330" i="1" s="1"/>
  <c r="A331" i="1" s="1"/>
  <c r="E345" i="2"/>
  <c r="B345" i="2"/>
  <c r="C345" i="2"/>
  <c r="D345" i="2" s="1"/>
  <c r="B331" i="1" l="1"/>
  <c r="F331" i="1"/>
  <c r="C331" i="1"/>
  <c r="G331" i="1" s="1"/>
  <c r="H331" i="1" s="1"/>
  <c r="A332" i="1" s="1"/>
  <c r="F345" i="2"/>
  <c r="G345" i="2" s="1"/>
  <c r="A346" i="2" s="1"/>
  <c r="B346" i="2" s="1"/>
  <c r="C332" i="1" l="1"/>
  <c r="F332" i="1"/>
  <c r="B332" i="1"/>
  <c r="E346" i="2"/>
  <c r="C346" i="2"/>
  <c r="D346" i="2" s="1"/>
  <c r="G332" i="1" l="1"/>
  <c r="H332" i="1" s="1"/>
  <c r="A333" i="1" s="1"/>
  <c r="F346" i="2"/>
  <c r="G346" i="2" s="1"/>
  <c r="A347" i="2" s="1"/>
  <c r="E347" i="2" s="1"/>
  <c r="F333" i="1" l="1"/>
  <c r="B333" i="1"/>
  <c r="C333" i="1"/>
  <c r="G333" i="1" s="1"/>
  <c r="H333" i="1" s="1"/>
  <c r="A334" i="1" s="1"/>
  <c r="C347" i="2"/>
  <c r="D347" i="2" s="1"/>
  <c r="F347" i="2" s="1"/>
  <c r="G347" i="2" s="1"/>
  <c r="A348" i="2" s="1"/>
  <c r="C348" i="2" s="1"/>
  <c r="D348" i="2" s="1"/>
  <c r="B347" i="2"/>
  <c r="F334" i="1" l="1"/>
  <c r="B334" i="1"/>
  <c r="C334" i="1"/>
  <c r="G334" i="1" s="1"/>
  <c r="H334" i="1" s="1"/>
  <c r="A335" i="1" s="1"/>
  <c r="E348" i="2"/>
  <c r="F348" i="2" s="1"/>
  <c r="G348" i="2" s="1"/>
  <c r="A349" i="2" s="1"/>
  <c r="C349" i="2" s="1"/>
  <c r="D349" i="2" s="1"/>
  <c r="B348" i="2"/>
  <c r="B335" i="1" l="1"/>
  <c r="C335" i="1"/>
  <c r="G335" i="1" s="1"/>
  <c r="H335" i="1" s="1"/>
  <c r="A336" i="1" s="1"/>
  <c r="F335" i="1"/>
  <c r="E349" i="2"/>
  <c r="F349" i="2" s="1"/>
  <c r="G349" i="2" s="1"/>
  <c r="A350" i="2" s="1"/>
  <c r="B349" i="2"/>
  <c r="F336" i="1" l="1"/>
  <c r="C336" i="1"/>
  <c r="G336" i="1" s="1"/>
  <c r="H336" i="1" s="1"/>
  <c r="A337" i="1" s="1"/>
  <c r="B336" i="1"/>
  <c r="C350" i="2"/>
  <c r="D350" i="2" s="1"/>
  <c r="F350" i="2" s="1"/>
  <c r="G350" i="2" s="1"/>
  <c r="A351" i="2" s="1"/>
  <c r="B351" i="2" s="1"/>
  <c r="B350" i="2"/>
  <c r="E350" i="2"/>
  <c r="C337" i="1" l="1"/>
  <c r="F337" i="1"/>
  <c r="B337" i="1"/>
  <c r="E351" i="2"/>
  <c r="C351" i="2"/>
  <c r="D351" i="2" s="1"/>
  <c r="G337" i="1" l="1"/>
  <c r="H337" i="1" s="1"/>
  <c r="A338" i="1" s="1"/>
  <c r="F351" i="2"/>
  <c r="G351" i="2" s="1"/>
  <c r="A352" i="2" s="1"/>
  <c r="B338" i="1" l="1"/>
  <c r="F338" i="1"/>
  <c r="C338" i="1"/>
  <c r="G338" i="1" s="1"/>
  <c r="H338" i="1" s="1"/>
  <c r="A339" i="1" s="1"/>
  <c r="C352" i="2"/>
  <c r="D352" i="2" s="1"/>
  <c r="F352" i="2" s="1"/>
  <c r="G352" i="2" s="1"/>
  <c r="A353" i="2" s="1"/>
  <c r="B352" i="2"/>
  <c r="E352" i="2"/>
  <c r="B339" i="1" l="1"/>
  <c r="F339" i="1"/>
  <c r="C339" i="1"/>
  <c r="G339" i="1" s="1"/>
  <c r="H339" i="1" s="1"/>
  <c r="A340" i="1" s="1"/>
  <c r="C353" i="2"/>
  <c r="D353" i="2" s="1"/>
  <c r="E353" i="2"/>
  <c r="B353" i="2"/>
  <c r="C340" i="1" l="1"/>
  <c r="F340" i="1"/>
  <c r="B340" i="1"/>
  <c r="F353" i="2"/>
  <c r="G353" i="2" s="1"/>
  <c r="A354" i="2" s="1"/>
  <c r="C354" i="2" s="1"/>
  <c r="D354" i="2" s="1"/>
  <c r="G340" i="1" l="1"/>
  <c r="H340" i="1" s="1"/>
  <c r="A341" i="1" s="1"/>
  <c r="E354" i="2"/>
  <c r="F354" i="2" s="1"/>
  <c r="G354" i="2" s="1"/>
  <c r="A355" i="2" s="1"/>
  <c r="B354" i="2"/>
  <c r="F341" i="1" l="1"/>
  <c r="B341" i="1"/>
  <c r="C341" i="1"/>
  <c r="G341" i="1"/>
  <c r="H341" i="1" s="1"/>
  <c r="A342" i="1" s="1"/>
  <c r="B355" i="2"/>
  <c r="E355" i="2"/>
  <c r="C355" i="2"/>
  <c r="D355" i="2" s="1"/>
  <c r="C342" i="1" l="1"/>
  <c r="G342" i="1" s="1"/>
  <c r="H342" i="1" s="1"/>
  <c r="A343" i="1" s="1"/>
  <c r="B342" i="1"/>
  <c r="F342" i="1"/>
  <c r="F355" i="2"/>
  <c r="G355" i="2" s="1"/>
  <c r="A356" i="2" s="1"/>
  <c r="E356" i="2" s="1"/>
  <c r="C356" i="2"/>
  <c r="D356" i="2" s="1"/>
  <c r="F356" i="2" s="1"/>
  <c r="G356" i="2" s="1"/>
  <c r="A357" i="2" s="1"/>
  <c r="C357" i="2" s="1"/>
  <c r="D357" i="2" s="1"/>
  <c r="B356" i="2"/>
  <c r="F343" i="1" l="1"/>
  <c r="B343" i="1"/>
  <c r="C343" i="1"/>
  <c r="G343" i="1" s="1"/>
  <c r="H343" i="1" s="1"/>
  <c r="A344" i="1" s="1"/>
  <c r="E357" i="2"/>
  <c r="F357" i="2" s="1"/>
  <c r="G357" i="2" s="1"/>
  <c r="A358" i="2" s="1"/>
  <c r="B357" i="2"/>
  <c r="F344" i="1" l="1"/>
  <c r="C344" i="1"/>
  <c r="G344" i="1" s="1"/>
  <c r="H344" i="1" s="1"/>
  <c r="A345" i="1" s="1"/>
  <c r="B344" i="1"/>
  <c r="C358" i="2"/>
  <c r="D358" i="2" s="1"/>
  <c r="F358" i="2" s="1"/>
  <c r="G358" i="2" s="1"/>
  <c r="A359" i="2" s="1"/>
  <c r="C359" i="2" s="1"/>
  <c r="D359" i="2" s="1"/>
  <c r="E358" i="2"/>
  <c r="B358" i="2"/>
  <c r="B345" i="1" l="1"/>
  <c r="C345" i="1"/>
  <c r="G345" i="1" s="1"/>
  <c r="H345" i="1" s="1"/>
  <c r="A346" i="1" s="1"/>
  <c r="F345" i="1"/>
  <c r="B359" i="2"/>
  <c r="E359" i="2"/>
  <c r="F359" i="2" s="1"/>
  <c r="G359" i="2" s="1"/>
  <c r="A360" i="2" s="1"/>
  <c r="C360" i="2" s="1"/>
  <c r="D360" i="2" s="1"/>
  <c r="C346" i="1" l="1"/>
  <c r="B346" i="1"/>
  <c r="F346" i="1"/>
  <c r="B360" i="2"/>
  <c r="E360" i="2"/>
  <c r="F360" i="2" s="1"/>
  <c r="G360" i="2" s="1"/>
  <c r="A361" i="2" s="1"/>
  <c r="B361" i="2" s="1"/>
  <c r="G346" i="1" l="1"/>
  <c r="H346" i="1" s="1"/>
  <c r="A347" i="1" s="1"/>
  <c r="C361" i="2"/>
  <c r="D361" i="2" s="1"/>
  <c r="F361" i="2" s="1"/>
  <c r="G361" i="2" s="1"/>
  <c r="A362" i="2" s="1"/>
  <c r="B362" i="2" s="1"/>
  <c r="E361" i="2"/>
  <c r="F347" i="1" l="1"/>
  <c r="B347" i="1"/>
  <c r="C347" i="1"/>
  <c r="G347" i="1"/>
  <c r="H347" i="1" s="1"/>
  <c r="A348" i="1" s="1"/>
  <c r="E362" i="2"/>
  <c r="C362" i="2"/>
  <c r="D362" i="2" s="1"/>
  <c r="F362" i="2" s="1"/>
  <c r="G362" i="2" s="1"/>
  <c r="A363" i="2" s="1"/>
  <c r="B363" i="2" s="1"/>
  <c r="C348" i="1" l="1"/>
  <c r="F348" i="1"/>
  <c r="B348" i="1"/>
  <c r="G348" i="1"/>
  <c r="H348" i="1" s="1"/>
  <c r="A349" i="1" s="1"/>
  <c r="C363" i="2"/>
  <c r="D363" i="2" s="1"/>
  <c r="F363" i="2" s="1"/>
  <c r="G363" i="2" s="1"/>
  <c r="A364" i="2" s="1"/>
  <c r="E364" i="2" s="1"/>
  <c r="E363" i="2"/>
  <c r="F349" i="1" l="1"/>
  <c r="C349" i="1"/>
  <c r="G349" i="1" s="1"/>
  <c r="H349" i="1" s="1"/>
  <c r="A350" i="1" s="1"/>
  <c r="B349" i="1"/>
  <c r="C364" i="2"/>
  <c r="D364" i="2" s="1"/>
  <c r="F364" i="2" s="1"/>
  <c r="G364" i="2" s="1"/>
  <c r="A365" i="2" s="1"/>
  <c r="B365" i="2" s="1"/>
  <c r="B364" i="2"/>
  <c r="C350" i="1" l="1"/>
  <c r="B350" i="1"/>
  <c r="F350" i="1"/>
  <c r="E365" i="2"/>
  <c r="C365" i="2"/>
  <c r="D365" i="2" s="1"/>
  <c r="G350" i="1" l="1"/>
  <c r="H350" i="1" s="1"/>
  <c r="A351" i="1" s="1"/>
  <c r="F365" i="2"/>
  <c r="G365" i="2" s="1"/>
  <c r="A366" i="2" s="1"/>
  <c r="F351" i="1" l="1"/>
  <c r="C351" i="1"/>
  <c r="G351" i="1" s="1"/>
  <c r="H351" i="1" s="1"/>
  <c r="A352" i="1" s="1"/>
  <c r="B351" i="1"/>
  <c r="B366" i="2"/>
  <c r="E366" i="2"/>
  <c r="C366" i="2"/>
  <c r="D366" i="2" s="1"/>
  <c r="C352" i="1" l="1"/>
  <c r="G352" i="1" s="1"/>
  <c r="H352" i="1" s="1"/>
  <c r="A353" i="1" s="1"/>
  <c r="B352" i="1"/>
  <c r="F352" i="1"/>
  <c r="F366" i="2"/>
  <c r="G366" i="2" s="1"/>
  <c r="A367" i="2" s="1"/>
  <c r="F353" i="1" l="1"/>
  <c r="C353" i="1"/>
  <c r="G353" i="1" s="1"/>
  <c r="H353" i="1" s="1"/>
  <c r="A354" i="1" s="1"/>
  <c r="B353" i="1"/>
  <c r="E367" i="2"/>
  <c r="C367" i="2"/>
  <c r="D367" i="2" s="1"/>
  <c r="B367" i="2"/>
  <c r="C354" i="1" l="1"/>
  <c r="G354" i="1" s="1"/>
  <c r="H354" i="1" s="1"/>
  <c r="A355" i="1" s="1"/>
  <c r="F354" i="1"/>
  <c r="B354" i="1"/>
  <c r="F367" i="2"/>
  <c r="G367" i="2" s="1"/>
  <c r="A368" i="2" s="1"/>
  <c r="F355" i="1" l="1"/>
  <c r="B355" i="1"/>
  <c r="C355" i="1"/>
  <c r="B368" i="2"/>
  <c r="C368" i="2"/>
  <c r="D368" i="2" s="1"/>
  <c r="E368" i="2"/>
  <c r="F368" i="2" l="1"/>
  <c r="G368" i="2" s="1"/>
  <c r="A369" i="2" s="1"/>
  <c r="B369" i="2" s="1"/>
  <c r="G355" i="1"/>
  <c r="H355" i="1" s="1"/>
  <c r="A356" i="1" s="1"/>
  <c r="C369" i="2" l="1"/>
  <c r="D369" i="2" s="1"/>
  <c r="F369" i="2" s="1"/>
  <c r="G369" i="2" s="1"/>
  <c r="A370" i="2" s="1"/>
  <c r="B370" i="2" s="1"/>
  <c r="E369" i="2"/>
  <c r="F356" i="1"/>
  <c r="C356" i="1"/>
  <c r="G356" i="1" s="1"/>
  <c r="H356" i="1" s="1"/>
  <c r="A357" i="1" s="1"/>
  <c r="B356" i="1"/>
  <c r="C370" i="2"/>
  <c r="D370" i="2" s="1"/>
  <c r="C357" i="1" l="1"/>
  <c r="F357" i="1"/>
  <c r="B357" i="1"/>
  <c r="E370" i="2"/>
  <c r="F370" i="2" s="1"/>
  <c r="G370" i="2" s="1"/>
  <c r="A371" i="2" s="1"/>
  <c r="E371" i="2" l="1"/>
  <c r="F371" i="2" s="1"/>
  <c r="G371" i="2" s="1"/>
  <c r="A372" i="2" s="1"/>
  <c r="B372" i="2" s="1"/>
  <c r="B371" i="2"/>
  <c r="C371" i="2"/>
  <c r="D371" i="2" s="1"/>
  <c r="G357" i="1"/>
  <c r="H357" i="1" s="1"/>
  <c r="A358" i="1" s="1"/>
  <c r="C358" i="1" l="1"/>
  <c r="G358" i="1" s="1"/>
  <c r="H358" i="1" s="1"/>
  <c r="A359" i="1" s="1"/>
  <c r="F358" i="1"/>
  <c r="B358" i="1"/>
  <c r="E372" i="2"/>
  <c r="C372" i="2"/>
  <c r="D372" i="2" s="1"/>
  <c r="F372" i="2" s="1"/>
  <c r="G372" i="2" s="1"/>
  <c r="A373" i="2" s="1"/>
  <c r="B373" i="2" s="1"/>
  <c r="F359" i="1" l="1"/>
  <c r="C359" i="1"/>
  <c r="B359" i="1"/>
  <c r="C373" i="2"/>
  <c r="D373" i="2" s="1"/>
  <c r="E373" i="2"/>
  <c r="F373" i="2" l="1"/>
  <c r="G373" i="2" s="1"/>
  <c r="A374" i="2" s="1"/>
  <c r="C374" i="2" s="1"/>
  <c r="D374" i="2" s="1"/>
  <c r="G359" i="1"/>
  <c r="H359" i="1" s="1"/>
  <c r="A360" i="1" s="1"/>
  <c r="E374" i="2" l="1"/>
  <c r="F374" i="2" s="1"/>
  <c r="G374" i="2" s="1"/>
  <c r="A375" i="2" s="1"/>
  <c r="B374" i="2"/>
  <c r="B360" i="1"/>
  <c r="F360" i="1"/>
  <c r="G360" i="1" s="1"/>
  <c r="H360" i="1" s="1"/>
  <c r="A361" i="1" s="1"/>
  <c r="C360" i="1"/>
  <c r="B375" i="2"/>
  <c r="E375" i="2"/>
  <c r="C375" i="2"/>
  <c r="D375" i="2" s="1"/>
  <c r="B361" i="1" l="1"/>
  <c r="C361" i="1"/>
  <c r="G361" i="1" s="1"/>
  <c r="H361" i="1" s="1"/>
  <c r="A362" i="1" s="1"/>
  <c r="F361" i="1"/>
  <c r="F375" i="2"/>
  <c r="G375" i="2" s="1"/>
  <c r="A376" i="2" s="1"/>
  <c r="C376" i="2" s="1"/>
  <c r="D376" i="2" s="1"/>
  <c r="E376" i="2"/>
  <c r="F376" i="2" s="1"/>
  <c r="G376" i="2" s="1"/>
  <c r="A377" i="2" s="1"/>
  <c r="B376" i="2"/>
  <c r="F362" i="1" l="1"/>
  <c r="B362" i="1"/>
  <c r="C362" i="1"/>
  <c r="G362" i="1" s="1"/>
  <c r="H362" i="1" s="1"/>
  <c r="A363" i="1" s="1"/>
  <c r="E377" i="2"/>
  <c r="C377" i="2"/>
  <c r="D377" i="2" s="1"/>
  <c r="F377" i="2" s="1"/>
  <c r="G377" i="2" s="1"/>
  <c r="A378" i="2" s="1"/>
  <c r="B378" i="2" s="1"/>
  <c r="B377" i="2"/>
  <c r="C363" i="1" l="1"/>
  <c r="F363" i="1"/>
  <c r="B363" i="1"/>
  <c r="E378" i="2"/>
  <c r="C378" i="2"/>
  <c r="D378" i="2" s="1"/>
  <c r="F378" i="2" s="1"/>
  <c r="G378" i="2" s="1"/>
  <c r="A379" i="2" s="1"/>
  <c r="B379" i="2" s="1"/>
  <c r="G363" i="1" l="1"/>
  <c r="H363" i="1" s="1"/>
  <c r="A364" i="1" s="1"/>
  <c r="C379" i="2"/>
  <c r="D379" i="2" s="1"/>
  <c r="F379" i="2" s="1"/>
  <c r="G379" i="2" s="1"/>
  <c r="A380" i="2" s="1"/>
  <c r="C380" i="2" s="1"/>
  <c r="D380" i="2" s="1"/>
  <c r="E379" i="2"/>
  <c r="B364" i="1" l="1"/>
  <c r="F364" i="1"/>
  <c r="C364" i="1"/>
  <c r="G364" i="1" s="1"/>
  <c r="H364" i="1" s="1"/>
  <c r="A365" i="1" s="1"/>
  <c r="B380" i="2"/>
  <c r="E380" i="2"/>
  <c r="F380" i="2" s="1"/>
  <c r="G380" i="2" s="1"/>
  <c r="A381" i="2" s="1"/>
  <c r="C381" i="2" s="1"/>
  <c r="D381" i="2" s="1"/>
  <c r="F365" i="1" l="1"/>
  <c r="C365" i="1"/>
  <c r="B365" i="1"/>
  <c r="E381" i="2"/>
  <c r="F381" i="2" s="1"/>
  <c r="G381" i="2" s="1"/>
  <c r="A382" i="2" s="1"/>
  <c r="B381" i="2"/>
  <c r="G365" i="1" l="1"/>
  <c r="H365" i="1" s="1"/>
  <c r="A366" i="1" s="1"/>
  <c r="G382" i="2"/>
  <c r="A383" i="2" s="1"/>
  <c r="F382" i="2"/>
  <c r="C382" i="2"/>
  <c r="D382" i="2" s="1"/>
  <c r="B382" i="2"/>
  <c r="E382" i="2"/>
  <c r="B366" i="1" l="1"/>
  <c r="C366" i="1"/>
  <c r="G366" i="1" s="1"/>
  <c r="H366" i="1" s="1"/>
  <c r="A367" i="1" s="1"/>
  <c r="F366" i="1"/>
  <c r="C383" i="2"/>
  <c r="D383" i="2" s="1"/>
  <c r="F383" i="2"/>
  <c r="G383" i="2"/>
  <c r="A384" i="2" s="1"/>
  <c r="E383" i="2"/>
  <c r="B383" i="2"/>
  <c r="B367" i="1" l="1"/>
  <c r="C367" i="1"/>
  <c r="G367" i="1" s="1"/>
  <c r="H367" i="1" s="1"/>
  <c r="A368" i="1" s="1"/>
  <c r="F367" i="1"/>
  <c r="E384" i="2"/>
  <c r="C384" i="2"/>
  <c r="D384" i="2" s="1"/>
  <c r="B384" i="2"/>
  <c r="G384" i="2"/>
  <c r="A385" i="2" s="1"/>
  <c r="F384" i="2"/>
  <c r="B368" i="1" l="1"/>
  <c r="C368" i="1"/>
  <c r="G368" i="1" s="1"/>
  <c r="H368" i="1" s="1"/>
  <c r="A369" i="1" s="1"/>
  <c r="F368" i="1"/>
  <c r="B385" i="2"/>
  <c r="E385" i="2"/>
  <c r="C385" i="2"/>
  <c r="D385" i="2" s="1"/>
  <c r="F385" i="2"/>
  <c r="G385" i="2"/>
  <c r="A386" i="2" s="1"/>
  <c r="B369" i="1" l="1"/>
  <c r="C369" i="1"/>
  <c r="G369" i="1" s="1"/>
  <c r="H369" i="1" s="1"/>
  <c r="A370" i="1" s="1"/>
  <c r="F369" i="1"/>
  <c r="E386" i="2"/>
  <c r="G386" i="2"/>
  <c r="A387" i="2" s="1"/>
  <c r="C386" i="2"/>
  <c r="D386" i="2" s="1"/>
  <c r="F386" i="2"/>
  <c r="B386" i="2"/>
  <c r="C370" i="1" l="1"/>
  <c r="G370" i="1" s="1"/>
  <c r="H370" i="1" s="1"/>
  <c r="A371" i="1" s="1"/>
  <c r="B370" i="1"/>
  <c r="F370" i="1"/>
  <c r="F387" i="2"/>
  <c r="G387" i="2"/>
  <c r="A388" i="2" s="1"/>
  <c r="C387" i="2"/>
  <c r="D387" i="2" s="1"/>
  <c r="B387" i="2"/>
  <c r="E387" i="2"/>
  <c r="B371" i="1" l="1"/>
  <c r="C371" i="1"/>
  <c r="F371" i="1"/>
  <c r="B388" i="2"/>
  <c r="C388" i="2"/>
  <c r="D388" i="2" s="1"/>
  <c r="E388" i="2"/>
  <c r="G388" i="2"/>
  <c r="A389" i="2" s="1"/>
  <c r="F388" i="2"/>
  <c r="G371" i="1" l="1"/>
  <c r="H371" i="1" s="1"/>
  <c r="A372" i="1" s="1"/>
  <c r="C389" i="2"/>
  <c r="D389" i="2" s="1"/>
  <c r="G389" i="2"/>
  <c r="A390" i="2" s="1"/>
  <c r="F389" i="2"/>
  <c r="E389" i="2"/>
  <c r="B389" i="2"/>
  <c r="F372" i="1" l="1"/>
  <c r="C372" i="1"/>
  <c r="B372" i="1"/>
  <c r="G372" i="1"/>
  <c r="H372" i="1" s="1"/>
  <c r="A373" i="1" s="1"/>
  <c r="C390" i="2"/>
  <c r="D390" i="2" s="1"/>
  <c r="E390" i="2"/>
  <c r="F390" i="2"/>
  <c r="G390" i="2"/>
  <c r="A391" i="2" s="1"/>
  <c r="B390" i="2"/>
  <c r="B373" i="1" l="1"/>
  <c r="F373" i="1"/>
  <c r="C373" i="1"/>
  <c r="G373" i="1" s="1"/>
  <c r="H373" i="1" s="1"/>
  <c r="A374" i="1" s="1"/>
  <c r="B391" i="2"/>
  <c r="E391" i="2"/>
  <c r="F391" i="2"/>
  <c r="C391" i="2"/>
  <c r="D391" i="2" s="1"/>
  <c r="G391" i="2"/>
  <c r="A392" i="2" s="1"/>
  <c r="F374" i="1" l="1"/>
  <c r="C374" i="1"/>
  <c r="G374" i="1" s="1"/>
  <c r="H374" i="1" s="1"/>
  <c r="A375" i="1" s="1"/>
  <c r="B374" i="1"/>
  <c r="F392" i="2"/>
  <c r="E392" i="2"/>
  <c r="B392" i="2"/>
  <c r="C392" i="2"/>
  <c r="D392" i="2" s="1"/>
  <c r="G392" i="2"/>
  <c r="A393" i="2" s="1"/>
  <c r="C375" i="1" l="1"/>
  <c r="F375" i="1"/>
  <c r="B375" i="1"/>
  <c r="C393" i="2"/>
  <c r="D393" i="2" s="1"/>
  <c r="F393" i="2"/>
  <c r="G393" i="2"/>
  <c r="A394" i="2" s="1"/>
  <c r="E393" i="2"/>
  <c r="B393" i="2"/>
  <c r="G375" i="1" l="1"/>
  <c r="H375" i="1" s="1"/>
  <c r="A376" i="1" s="1"/>
  <c r="B394" i="2"/>
  <c r="G394" i="2"/>
  <c r="A395" i="2" s="1"/>
  <c r="F394" i="2"/>
  <c r="E394" i="2"/>
  <c r="C394" i="2"/>
  <c r="D394" i="2" s="1"/>
  <c r="F376" i="1" l="1"/>
  <c r="B376" i="1"/>
  <c r="C376" i="1"/>
  <c r="G376" i="1" s="1"/>
  <c r="H376" i="1" s="1"/>
  <c r="A377" i="1" s="1"/>
  <c r="G395" i="2"/>
  <c r="A396" i="2" s="1"/>
  <c r="F395" i="2"/>
  <c r="E395" i="2"/>
  <c r="C395" i="2"/>
  <c r="D395" i="2" s="1"/>
  <c r="B395" i="2"/>
  <c r="B377" i="1" l="1"/>
  <c r="F377" i="1"/>
  <c r="C377" i="1"/>
  <c r="G377" i="1" s="1"/>
  <c r="H377" i="1" s="1"/>
  <c r="A378" i="1" s="1"/>
  <c r="C396" i="2"/>
  <c r="D396" i="2" s="1"/>
  <c r="F396" i="2"/>
  <c r="G396" i="2"/>
  <c r="A397" i="2" s="1"/>
  <c r="B396" i="2"/>
  <c r="E396" i="2"/>
  <c r="B378" i="1" l="1"/>
  <c r="F378" i="1"/>
  <c r="H378" i="1"/>
  <c r="A379" i="1" s="1"/>
  <c r="C378" i="1"/>
  <c r="G378" i="1"/>
  <c r="F397" i="2"/>
  <c r="B397" i="2"/>
  <c r="C397" i="2"/>
  <c r="D397" i="2" s="1"/>
  <c r="G397" i="2"/>
  <c r="A398" i="2" s="1"/>
  <c r="E397" i="2"/>
  <c r="G379" i="1" l="1"/>
  <c r="B379" i="1"/>
  <c r="F379" i="1"/>
  <c r="C379" i="1"/>
  <c r="H379" i="1"/>
  <c r="A380" i="1" s="1"/>
  <c r="C398" i="2"/>
  <c r="D398" i="2" s="1"/>
  <c r="G398" i="2"/>
  <c r="A399" i="2" s="1"/>
  <c r="F398" i="2"/>
  <c r="B398" i="2"/>
  <c r="E398" i="2"/>
  <c r="H380" i="1" l="1"/>
  <c r="A381" i="1" s="1"/>
  <c r="G380" i="1"/>
  <c r="B380" i="1"/>
  <c r="F380" i="1"/>
  <c r="C380" i="1"/>
  <c r="G399" i="2"/>
  <c r="A400" i="2" s="1"/>
  <c r="E399" i="2"/>
  <c r="B399" i="2"/>
  <c r="C399" i="2"/>
  <c r="D399" i="2" s="1"/>
  <c r="F399" i="2"/>
  <c r="G381" i="1" l="1"/>
  <c r="F381" i="1"/>
  <c r="B381" i="1"/>
  <c r="C381" i="1"/>
  <c r="H381" i="1"/>
  <c r="A382" i="1" s="1"/>
  <c r="F400" i="2"/>
  <c r="C400" i="2"/>
  <c r="D400" i="2" s="1"/>
  <c r="B400" i="2"/>
  <c r="E400" i="2"/>
  <c r="G400" i="2"/>
  <c r="A401" i="2" s="1"/>
  <c r="H382" i="1" l="1"/>
  <c r="A383" i="1" s="1"/>
  <c r="C382" i="1"/>
  <c r="B382" i="1"/>
  <c r="G382" i="1"/>
  <c r="F382" i="1"/>
  <c r="F401" i="2"/>
  <c r="G401" i="2"/>
  <c r="A402" i="2" s="1"/>
  <c r="C401" i="2"/>
  <c r="D401" i="2" s="1"/>
  <c r="B401" i="2"/>
  <c r="E401" i="2"/>
  <c r="B383" i="1" l="1"/>
  <c r="G383" i="1"/>
  <c r="C383" i="1"/>
  <c r="H383" i="1"/>
  <c r="A384" i="1" s="1"/>
  <c r="F383" i="1"/>
  <c r="B402" i="2"/>
  <c r="E402" i="2"/>
  <c r="F402" i="2"/>
  <c r="G402" i="2"/>
  <c r="A403" i="2" s="1"/>
  <c r="C402" i="2"/>
  <c r="D402" i="2" s="1"/>
  <c r="H384" i="1" l="1"/>
  <c r="A385" i="1" s="1"/>
  <c r="C384" i="1"/>
  <c r="G384" i="1"/>
  <c r="F384" i="1"/>
  <c r="B384" i="1"/>
  <c r="C403" i="2"/>
  <c r="D403" i="2" s="1"/>
  <c r="G403" i="2"/>
  <c r="A404" i="2" s="1"/>
  <c r="B403" i="2"/>
  <c r="F403" i="2"/>
  <c r="E403" i="2"/>
  <c r="G385" i="1" l="1"/>
  <c r="C385" i="1"/>
  <c r="F385" i="1"/>
  <c r="B385" i="1"/>
  <c r="H385" i="1"/>
  <c r="A386" i="1" s="1"/>
  <c r="G404" i="2"/>
  <c r="A405" i="2" s="1"/>
  <c r="E404" i="2"/>
  <c r="B404" i="2"/>
  <c r="C404" i="2"/>
  <c r="D404" i="2" s="1"/>
  <c r="F404" i="2"/>
  <c r="G386" i="1" l="1"/>
  <c r="F386" i="1"/>
  <c r="C386" i="1"/>
  <c r="H386" i="1"/>
  <c r="A387" i="1" s="1"/>
  <c r="B386" i="1"/>
  <c r="E405" i="2"/>
  <c r="F405" i="2"/>
  <c r="G405" i="2"/>
  <c r="A406" i="2" s="1"/>
  <c r="C405" i="2"/>
  <c r="D405" i="2" s="1"/>
  <c r="B405" i="2"/>
  <c r="G387" i="1" l="1"/>
  <c r="B387" i="1"/>
  <c r="F387" i="1"/>
  <c r="C387" i="1"/>
  <c r="H387" i="1"/>
  <c r="A388" i="1" s="1"/>
  <c r="G406" i="2"/>
  <c r="A407" i="2" s="1"/>
  <c r="C406" i="2"/>
  <c r="D406" i="2" s="1"/>
  <c r="F406" i="2"/>
  <c r="B406" i="2"/>
  <c r="E406" i="2"/>
  <c r="G388" i="1" l="1"/>
  <c r="H388" i="1"/>
  <c r="A389" i="1" s="1"/>
  <c r="B388" i="1"/>
  <c r="C388" i="1"/>
  <c r="F388" i="1"/>
  <c r="C407" i="2"/>
  <c r="D407" i="2" s="1"/>
  <c r="G407" i="2"/>
  <c r="A408" i="2" s="1"/>
  <c r="F407" i="2"/>
  <c r="B407" i="2"/>
  <c r="E407" i="2"/>
  <c r="F389" i="1" l="1"/>
  <c r="C389" i="1"/>
  <c r="G389" i="1"/>
  <c r="B389" i="1"/>
  <c r="H389" i="1"/>
  <c r="A390" i="1" s="1"/>
  <c r="G408" i="2"/>
  <c r="A409" i="2" s="1"/>
  <c r="C408" i="2"/>
  <c r="D408" i="2" s="1"/>
  <c r="B408" i="2"/>
  <c r="F408" i="2"/>
  <c r="E408" i="2"/>
  <c r="F390" i="1" l="1"/>
  <c r="G390" i="1"/>
  <c r="H390" i="1"/>
  <c r="A391" i="1" s="1"/>
  <c r="B390" i="1"/>
  <c r="C390" i="1"/>
  <c r="C409" i="2"/>
  <c r="D409" i="2" s="1"/>
  <c r="G409" i="2"/>
  <c r="A410" i="2" s="1"/>
  <c r="B409" i="2"/>
  <c r="E409" i="2"/>
  <c r="F409" i="2"/>
  <c r="G391" i="1" l="1"/>
  <c r="C391" i="1"/>
  <c r="F391" i="1"/>
  <c r="H391" i="1"/>
  <c r="A392" i="1" s="1"/>
  <c r="B391" i="1"/>
  <c r="C410" i="2"/>
  <c r="D410" i="2" s="1"/>
  <c r="G410" i="2"/>
  <c r="A411" i="2" s="1"/>
  <c r="E410" i="2"/>
  <c r="B410" i="2"/>
  <c r="F410" i="2"/>
  <c r="C392" i="1" l="1"/>
  <c r="F392" i="1"/>
  <c r="G392" i="1"/>
  <c r="H392" i="1"/>
  <c r="A393" i="1" s="1"/>
  <c r="B392" i="1"/>
  <c r="E411" i="2"/>
  <c r="B411" i="2"/>
  <c r="F411" i="2"/>
  <c r="C411" i="2"/>
  <c r="D411" i="2" s="1"/>
  <c r="G411" i="2"/>
  <c r="A412" i="2" s="1"/>
  <c r="H393" i="1" l="1"/>
  <c r="A394" i="1" s="1"/>
  <c r="B393" i="1"/>
  <c r="F393" i="1"/>
  <c r="G393" i="1"/>
  <c r="C393" i="1"/>
  <c r="G412" i="2"/>
  <c r="A413" i="2" s="1"/>
  <c r="F412" i="2"/>
  <c r="E412" i="2"/>
  <c r="B412" i="2"/>
  <c r="C412" i="2"/>
  <c r="D412" i="2" s="1"/>
  <c r="B394" i="1" l="1"/>
  <c r="C394" i="1"/>
  <c r="F394" i="1"/>
  <c r="H394" i="1"/>
  <c r="A395" i="1" s="1"/>
  <c r="G394" i="1"/>
  <c r="C413" i="2"/>
  <c r="D413" i="2" s="1"/>
  <c r="B413" i="2"/>
  <c r="G413" i="2"/>
  <c r="A414" i="2" s="1"/>
  <c r="E413" i="2"/>
  <c r="F413" i="2"/>
  <c r="H395" i="1" l="1"/>
  <c r="A396" i="1" s="1"/>
  <c r="B395" i="1"/>
  <c r="F395" i="1"/>
  <c r="C395" i="1"/>
  <c r="G395" i="1"/>
  <c r="B414" i="2"/>
  <c r="G414" i="2"/>
  <c r="A415" i="2" s="1"/>
  <c r="F414" i="2"/>
  <c r="E414" i="2"/>
  <c r="C414" i="2"/>
  <c r="D414" i="2" s="1"/>
  <c r="F396" i="1" l="1"/>
  <c r="G396" i="1"/>
  <c r="C396" i="1"/>
  <c r="H396" i="1"/>
  <c r="A397" i="1" s="1"/>
  <c r="B396" i="1"/>
  <c r="B415" i="2"/>
  <c r="C415" i="2"/>
  <c r="D415" i="2" s="1"/>
  <c r="E415" i="2"/>
  <c r="G415" i="2"/>
  <c r="A416" i="2" s="1"/>
  <c r="F415" i="2"/>
  <c r="F397" i="1" l="1"/>
  <c r="G397" i="1"/>
  <c r="B397" i="1"/>
  <c r="H397" i="1"/>
  <c r="A398" i="1" s="1"/>
  <c r="C397" i="1"/>
  <c r="C416" i="2"/>
  <c r="D416" i="2" s="1"/>
  <c r="G416" i="2"/>
  <c r="A417" i="2" s="1"/>
  <c r="B416" i="2"/>
  <c r="F416" i="2"/>
  <c r="E416" i="2"/>
  <c r="G398" i="1" l="1"/>
  <c r="H398" i="1"/>
  <c r="A399" i="1" s="1"/>
  <c r="B398" i="1"/>
  <c r="F398" i="1"/>
  <c r="C398" i="1"/>
  <c r="C417" i="2"/>
  <c r="D417" i="2" s="1"/>
  <c r="G417" i="2"/>
  <c r="A418" i="2" s="1"/>
  <c r="B417" i="2"/>
  <c r="F417" i="2"/>
  <c r="E417" i="2"/>
  <c r="B399" i="1" l="1"/>
  <c r="G399" i="1"/>
  <c r="F399" i="1"/>
  <c r="H399" i="1"/>
  <c r="A400" i="1" s="1"/>
  <c r="C399" i="1"/>
  <c r="E418" i="2"/>
  <c r="F418" i="2"/>
  <c r="C418" i="2"/>
  <c r="D418" i="2" s="1"/>
  <c r="B418" i="2"/>
  <c r="G418" i="2"/>
  <c r="A419" i="2" s="1"/>
  <c r="F400" i="1" l="1"/>
  <c r="G400" i="1"/>
  <c r="B400" i="1"/>
  <c r="C400" i="1"/>
  <c r="H400" i="1"/>
  <c r="A401" i="1" s="1"/>
  <c r="B419" i="2"/>
  <c r="F419" i="2"/>
  <c r="C419" i="2"/>
  <c r="D419" i="2" s="1"/>
  <c r="G419" i="2"/>
  <c r="A420" i="2" s="1"/>
  <c r="E419" i="2"/>
  <c r="H401" i="1" l="1"/>
  <c r="A402" i="1" s="1"/>
  <c r="C401" i="1"/>
  <c r="G401" i="1"/>
  <c r="B401" i="1"/>
  <c r="F401" i="1"/>
  <c r="G420" i="2"/>
  <c r="A421" i="2" s="1"/>
  <c r="B420" i="2"/>
  <c r="E420" i="2"/>
  <c r="C420" i="2"/>
  <c r="D420" i="2" s="1"/>
  <c r="F420" i="2"/>
  <c r="H402" i="1" l="1"/>
  <c r="A403" i="1" s="1"/>
  <c r="C402" i="1"/>
  <c r="G402" i="1"/>
  <c r="B402" i="1"/>
  <c r="F402" i="1"/>
  <c r="G421" i="2"/>
  <c r="A422" i="2" s="1"/>
  <c r="C421" i="2"/>
  <c r="D421" i="2" s="1"/>
  <c r="F421" i="2"/>
  <c r="E421" i="2"/>
  <c r="B421" i="2"/>
  <c r="C403" i="1" l="1"/>
  <c r="G403" i="1"/>
  <c r="F403" i="1"/>
  <c r="B403" i="1"/>
  <c r="H403" i="1"/>
  <c r="A404" i="1" s="1"/>
  <c r="E422" i="2"/>
  <c r="G422" i="2"/>
  <c r="A423" i="2" s="1"/>
  <c r="C422" i="2"/>
  <c r="D422" i="2" s="1"/>
  <c r="F422" i="2"/>
  <c r="B422" i="2"/>
  <c r="B404" i="1" l="1"/>
  <c r="C404" i="1"/>
  <c r="H404" i="1"/>
  <c r="A405" i="1" s="1"/>
  <c r="G404" i="1"/>
  <c r="F404" i="1"/>
  <c r="E423" i="2"/>
  <c r="C423" i="2"/>
  <c r="D423" i="2" s="1"/>
  <c r="F423" i="2"/>
  <c r="G423" i="2"/>
  <c r="A424" i="2" s="1"/>
  <c r="B423" i="2"/>
  <c r="B405" i="1" l="1"/>
  <c r="G405" i="1"/>
  <c r="H405" i="1"/>
  <c r="A406" i="1" s="1"/>
  <c r="C405" i="1"/>
  <c r="F405" i="1"/>
  <c r="C424" i="2"/>
  <c r="D424" i="2" s="1"/>
  <c r="B424" i="2"/>
  <c r="E424" i="2"/>
  <c r="G424" i="2"/>
  <c r="A425" i="2" s="1"/>
  <c r="F424" i="2"/>
  <c r="C406" i="1" l="1"/>
  <c r="B406" i="1"/>
  <c r="H406" i="1"/>
  <c r="A407" i="1" s="1"/>
  <c r="G406" i="1"/>
  <c r="F406" i="1"/>
  <c r="E425" i="2"/>
  <c r="F425" i="2"/>
  <c r="G425" i="2"/>
  <c r="A426" i="2" s="1"/>
  <c r="C425" i="2"/>
  <c r="D425" i="2" s="1"/>
  <c r="B425" i="2"/>
  <c r="H407" i="1" l="1"/>
  <c r="A408" i="1" s="1"/>
  <c r="G407" i="1"/>
  <c r="C407" i="1"/>
  <c r="F407" i="1"/>
  <c r="B407" i="1"/>
  <c r="B426" i="2"/>
  <c r="E426" i="2"/>
  <c r="F426" i="2"/>
  <c r="G426" i="2"/>
  <c r="A427" i="2" s="1"/>
  <c r="C426" i="2"/>
  <c r="D426" i="2" s="1"/>
  <c r="B408" i="1" l="1"/>
  <c r="F408" i="1"/>
  <c r="C408" i="1"/>
  <c r="G408" i="1"/>
  <c r="H408" i="1"/>
  <c r="A409" i="1" s="1"/>
  <c r="E427" i="2"/>
  <c r="F427" i="2"/>
  <c r="C427" i="2"/>
  <c r="D427" i="2" s="1"/>
  <c r="B427" i="2"/>
  <c r="G427" i="2"/>
  <c r="A428" i="2" s="1"/>
  <c r="B409" i="1" l="1"/>
  <c r="F409" i="1"/>
  <c r="C409" i="1"/>
  <c r="H409" i="1"/>
  <c r="A410" i="1" s="1"/>
  <c r="G409" i="1"/>
  <c r="G428" i="2"/>
  <c r="A429" i="2" s="1"/>
  <c r="F428" i="2"/>
  <c r="C428" i="2"/>
  <c r="D428" i="2" s="1"/>
  <c r="B428" i="2"/>
  <c r="E428" i="2"/>
  <c r="F410" i="1" l="1"/>
  <c r="B410" i="1"/>
  <c r="G410" i="1"/>
  <c r="C410" i="1"/>
  <c r="H410" i="1"/>
  <c r="A411" i="1" s="1"/>
  <c r="F429" i="2"/>
  <c r="E429" i="2"/>
  <c r="C429" i="2"/>
  <c r="D429" i="2" s="1"/>
  <c r="B429" i="2"/>
  <c r="G429" i="2"/>
  <c r="A430" i="2" s="1"/>
  <c r="C411" i="1" l="1"/>
  <c r="G411" i="1"/>
  <c r="H411" i="1"/>
  <c r="A412" i="1" s="1"/>
  <c r="F411" i="1"/>
  <c r="B411" i="1"/>
  <c r="E430" i="2"/>
  <c r="G430" i="2"/>
  <c r="A431" i="2" s="1"/>
  <c r="B430" i="2"/>
  <c r="C430" i="2"/>
  <c r="D430" i="2" s="1"/>
  <c r="F430" i="2"/>
  <c r="G412" i="1" l="1"/>
  <c r="C412" i="1"/>
  <c r="B412" i="1"/>
  <c r="H412" i="1"/>
  <c r="A413" i="1" s="1"/>
  <c r="F412" i="1"/>
  <c r="E431" i="2"/>
  <c r="C431" i="2"/>
  <c r="D431" i="2" s="1"/>
  <c r="G431" i="2"/>
  <c r="A432" i="2" s="1"/>
  <c r="B431" i="2"/>
  <c r="F431" i="2"/>
  <c r="C413" i="1" l="1"/>
  <c r="H413" i="1"/>
  <c r="A414" i="1" s="1"/>
  <c r="G413" i="1"/>
  <c r="F413" i="1"/>
  <c r="B413" i="1"/>
  <c r="C432" i="2"/>
  <c r="D432" i="2" s="1"/>
  <c r="F432" i="2"/>
  <c r="E432" i="2"/>
  <c r="B432" i="2"/>
  <c r="G432" i="2"/>
  <c r="A433" i="2" s="1"/>
  <c r="B414" i="1" l="1"/>
  <c r="C414" i="1"/>
  <c r="G414" i="1"/>
  <c r="H414" i="1"/>
  <c r="A415" i="1" s="1"/>
  <c r="F414" i="1"/>
  <c r="E433" i="2"/>
  <c r="C433" i="2"/>
  <c r="D433" i="2" s="1"/>
  <c r="F433" i="2"/>
  <c r="G433" i="2"/>
  <c r="A434" i="2" s="1"/>
  <c r="B433" i="2"/>
  <c r="F415" i="1" l="1"/>
  <c r="H415" i="1"/>
  <c r="A416" i="1" s="1"/>
  <c r="C415" i="1"/>
  <c r="G415" i="1"/>
  <c r="B415" i="1"/>
  <c r="G434" i="2"/>
  <c r="A435" i="2" s="1"/>
  <c r="F434" i="2"/>
  <c r="B434" i="2"/>
  <c r="C434" i="2"/>
  <c r="D434" i="2" s="1"/>
  <c r="E434" i="2"/>
  <c r="H416" i="1" l="1"/>
  <c r="A417" i="1" s="1"/>
  <c r="G416" i="1"/>
  <c r="F416" i="1"/>
  <c r="C416" i="1"/>
  <c r="B416" i="1"/>
  <c r="E435" i="2"/>
  <c r="F435" i="2"/>
  <c r="B435" i="2"/>
  <c r="C435" i="2"/>
  <c r="D435" i="2" s="1"/>
  <c r="G435" i="2"/>
  <c r="A436" i="2" s="1"/>
  <c r="G417" i="1" l="1"/>
  <c r="B417" i="1"/>
  <c r="C417" i="1"/>
  <c r="H417" i="1"/>
  <c r="A418" i="1" s="1"/>
  <c r="F417" i="1"/>
  <c r="E436" i="2"/>
  <c r="F436" i="2"/>
  <c r="B436" i="2"/>
  <c r="C436" i="2"/>
  <c r="D436" i="2" s="1"/>
  <c r="G436" i="2"/>
  <c r="A437" i="2" s="1"/>
  <c r="B418" i="1" l="1"/>
  <c r="C418" i="1"/>
  <c r="G418" i="1"/>
  <c r="H418" i="1"/>
  <c r="A419" i="1" s="1"/>
  <c r="F418" i="1"/>
  <c r="F437" i="2"/>
  <c r="E437" i="2"/>
  <c r="B437" i="2"/>
  <c r="G437" i="2"/>
  <c r="A438" i="2" s="1"/>
  <c r="C437" i="2"/>
  <c r="D437" i="2" s="1"/>
  <c r="G419" i="1" l="1"/>
  <c r="H419" i="1"/>
  <c r="A420" i="1" s="1"/>
  <c r="B419" i="1"/>
  <c r="F419" i="1"/>
  <c r="C419" i="1"/>
  <c r="E438" i="2"/>
  <c r="B438" i="2"/>
  <c r="C438" i="2"/>
  <c r="D438" i="2" s="1"/>
  <c r="G438" i="2"/>
  <c r="A439" i="2" s="1"/>
  <c r="F438" i="2"/>
  <c r="C420" i="1" l="1"/>
  <c r="H420" i="1"/>
  <c r="A421" i="1" s="1"/>
  <c r="B420" i="1"/>
  <c r="G420" i="1"/>
  <c r="F420" i="1"/>
  <c r="F439" i="2"/>
  <c r="C439" i="2"/>
  <c r="D439" i="2" s="1"/>
  <c r="E439" i="2"/>
  <c r="G439" i="2"/>
  <c r="A440" i="2" s="1"/>
  <c r="B439" i="2"/>
  <c r="B421" i="1" l="1"/>
  <c r="H421" i="1"/>
  <c r="A422" i="1" s="1"/>
  <c r="G421" i="1"/>
  <c r="C421" i="1"/>
  <c r="F421" i="1"/>
  <c r="C440" i="2"/>
  <c r="D440" i="2" s="1"/>
  <c r="G440" i="2"/>
  <c r="A441" i="2" s="1"/>
  <c r="F440" i="2"/>
  <c r="B440" i="2"/>
  <c r="E440" i="2"/>
  <c r="G422" i="1" l="1"/>
  <c r="C422" i="1"/>
  <c r="F422" i="1"/>
  <c r="B422" i="1"/>
  <c r="H422" i="1"/>
  <c r="A423" i="1" s="1"/>
  <c r="C441" i="2"/>
  <c r="D441" i="2" s="1"/>
  <c r="G441" i="2"/>
  <c r="A442" i="2" s="1"/>
  <c r="E441" i="2"/>
  <c r="F441" i="2"/>
  <c r="B441" i="2"/>
  <c r="G423" i="1" l="1"/>
  <c r="C423" i="1"/>
  <c r="F423" i="1"/>
  <c r="H423" i="1"/>
  <c r="A424" i="1" s="1"/>
  <c r="B423" i="1"/>
  <c r="G442" i="2"/>
  <c r="A443" i="2" s="1"/>
  <c r="B442" i="2"/>
  <c r="C442" i="2"/>
  <c r="D442" i="2" s="1"/>
  <c r="F442" i="2"/>
  <c r="E442" i="2"/>
  <c r="C424" i="1" l="1"/>
  <c r="F424" i="1"/>
  <c r="G424" i="1"/>
  <c r="H424" i="1"/>
  <c r="A425" i="1" s="1"/>
  <c r="B424" i="1"/>
  <c r="C443" i="2"/>
  <c r="D443" i="2" s="1"/>
  <c r="B443" i="2"/>
  <c r="G443" i="2"/>
  <c r="A444" i="2" s="1"/>
  <c r="E443" i="2"/>
  <c r="F443" i="2"/>
  <c r="C425" i="1" l="1"/>
  <c r="F425" i="1"/>
  <c r="H425" i="1"/>
  <c r="A426" i="1" s="1"/>
  <c r="B425" i="1"/>
  <c r="G425" i="1"/>
  <c r="C444" i="2"/>
  <c r="D444" i="2" s="1"/>
  <c r="B444" i="2"/>
  <c r="G444" i="2"/>
  <c r="A445" i="2" s="1"/>
  <c r="E444" i="2"/>
  <c r="F444" i="2"/>
  <c r="C426" i="1" l="1"/>
  <c r="B426" i="1"/>
  <c r="F426" i="1"/>
  <c r="G426" i="1"/>
  <c r="H426" i="1"/>
  <c r="A427" i="1" s="1"/>
  <c r="F445" i="2"/>
  <c r="B445" i="2"/>
  <c r="C445" i="2"/>
  <c r="D445" i="2" s="1"/>
  <c r="G445" i="2"/>
  <c r="A446" i="2" s="1"/>
  <c r="E445" i="2"/>
  <c r="H427" i="1" l="1"/>
  <c r="A428" i="1" s="1"/>
  <c r="C427" i="1"/>
  <c r="B427" i="1"/>
  <c r="G427" i="1"/>
  <c r="F427" i="1"/>
  <c r="F446" i="2"/>
  <c r="E446" i="2"/>
  <c r="B446" i="2"/>
  <c r="G446" i="2"/>
  <c r="A447" i="2" s="1"/>
  <c r="C446" i="2"/>
  <c r="D446" i="2" s="1"/>
  <c r="C428" i="1" l="1"/>
  <c r="H428" i="1"/>
  <c r="A429" i="1" s="1"/>
  <c r="G428" i="1"/>
  <c r="F428" i="1"/>
  <c r="B428" i="1"/>
  <c r="C447" i="2"/>
  <c r="D447" i="2" s="1"/>
  <c r="E447" i="2"/>
  <c r="G447" i="2"/>
  <c r="A448" i="2" s="1"/>
  <c r="B447" i="2"/>
  <c r="F447" i="2"/>
  <c r="G429" i="1" l="1"/>
  <c r="C429" i="1"/>
  <c r="F429" i="1"/>
  <c r="H429" i="1"/>
  <c r="A430" i="1" s="1"/>
  <c r="B429" i="1"/>
  <c r="F448" i="2"/>
  <c r="G448" i="2"/>
  <c r="A449" i="2" s="1"/>
  <c r="E448" i="2"/>
  <c r="C448" i="2"/>
  <c r="D448" i="2" s="1"/>
  <c r="B448" i="2"/>
  <c r="C430" i="1" l="1"/>
  <c r="F430" i="1"/>
  <c r="G430" i="1"/>
  <c r="B430" i="1"/>
  <c r="H430" i="1"/>
  <c r="A431" i="1" s="1"/>
  <c r="G449" i="2"/>
  <c r="A450" i="2" s="1"/>
  <c r="C449" i="2"/>
  <c r="D449" i="2" s="1"/>
  <c r="F449" i="2"/>
  <c r="B449" i="2"/>
  <c r="E449" i="2"/>
  <c r="B431" i="1" l="1"/>
  <c r="F431" i="1"/>
  <c r="G431" i="1"/>
  <c r="H431" i="1"/>
  <c r="A432" i="1" s="1"/>
  <c r="C431" i="1"/>
  <c r="F450" i="2"/>
  <c r="B450" i="2"/>
  <c r="E450" i="2"/>
  <c r="G450" i="2"/>
  <c r="A451" i="2" s="1"/>
  <c r="C450" i="2"/>
  <c r="D450" i="2" s="1"/>
  <c r="C432" i="1" l="1"/>
  <c r="G432" i="1"/>
  <c r="B432" i="1"/>
  <c r="H432" i="1"/>
  <c r="A433" i="1" s="1"/>
  <c r="F432" i="1"/>
  <c r="B451" i="2"/>
  <c r="E451" i="2"/>
  <c r="G451" i="2"/>
  <c r="A452" i="2" s="1"/>
  <c r="F451" i="2"/>
  <c r="C451" i="2"/>
  <c r="D451" i="2" s="1"/>
  <c r="H433" i="1" l="1"/>
  <c r="A434" i="1" s="1"/>
  <c r="G433" i="1"/>
  <c r="C433" i="1"/>
  <c r="B433" i="1"/>
  <c r="F433" i="1"/>
  <c r="F452" i="2"/>
  <c r="G452" i="2"/>
  <c r="A453" i="2" s="1"/>
  <c r="B452" i="2"/>
  <c r="C452" i="2"/>
  <c r="D452" i="2" s="1"/>
  <c r="E452" i="2"/>
  <c r="B434" i="1" l="1"/>
  <c r="G434" i="1"/>
  <c r="H434" i="1"/>
  <c r="A435" i="1" s="1"/>
  <c r="F434" i="1"/>
  <c r="C434" i="1"/>
  <c r="B453" i="2"/>
  <c r="F453" i="2"/>
  <c r="C453" i="2"/>
  <c r="D453" i="2" s="1"/>
  <c r="G453" i="2"/>
  <c r="A454" i="2" s="1"/>
  <c r="E453" i="2"/>
  <c r="F435" i="1" l="1"/>
  <c r="B435" i="1"/>
  <c r="H435" i="1"/>
  <c r="A436" i="1" s="1"/>
  <c r="G435" i="1"/>
  <c r="C435" i="1"/>
  <c r="B454" i="2"/>
  <c r="C454" i="2"/>
  <c r="D454" i="2" s="1"/>
  <c r="E454" i="2"/>
  <c r="G454" i="2"/>
  <c r="A455" i="2" s="1"/>
  <c r="F454" i="2"/>
  <c r="G436" i="1" l="1"/>
  <c r="C436" i="1"/>
  <c r="B436" i="1"/>
  <c r="H436" i="1"/>
  <c r="A437" i="1" s="1"/>
  <c r="F436" i="1"/>
  <c r="E455" i="2"/>
  <c r="C455" i="2"/>
  <c r="D455" i="2" s="1"/>
  <c r="F455" i="2"/>
  <c r="B455" i="2"/>
  <c r="G455" i="2"/>
  <c r="A456" i="2" s="1"/>
  <c r="C437" i="1" l="1"/>
  <c r="H437" i="1"/>
  <c r="A438" i="1" s="1"/>
  <c r="F437" i="1"/>
  <c r="G437" i="1"/>
  <c r="B437" i="1"/>
  <c r="B456" i="2"/>
  <c r="C456" i="2"/>
  <c r="D456" i="2" s="1"/>
  <c r="G456" i="2"/>
  <c r="A457" i="2" s="1"/>
  <c r="E456" i="2"/>
  <c r="F456" i="2"/>
  <c r="B438" i="1" l="1"/>
  <c r="H438" i="1"/>
  <c r="A439" i="1" s="1"/>
  <c r="G438" i="1"/>
  <c r="F438" i="1"/>
  <c r="C438" i="1"/>
  <c r="B457" i="2"/>
  <c r="G457" i="2"/>
  <c r="A458" i="2" s="1"/>
  <c r="F457" i="2"/>
  <c r="E457" i="2"/>
  <c r="C457" i="2"/>
  <c r="D457" i="2" s="1"/>
  <c r="G439" i="1" l="1"/>
  <c r="H439" i="1"/>
  <c r="A440" i="1" s="1"/>
  <c r="B439" i="1"/>
  <c r="C439" i="1"/>
  <c r="F439" i="1"/>
  <c r="B458" i="2"/>
  <c r="F458" i="2"/>
  <c r="C458" i="2"/>
  <c r="D458" i="2" s="1"/>
  <c r="G458" i="2"/>
  <c r="A459" i="2" s="1"/>
  <c r="E458" i="2"/>
  <c r="H440" i="1" l="1"/>
  <c r="A441" i="1" s="1"/>
  <c r="B440" i="1"/>
  <c r="G440" i="1"/>
  <c r="F440" i="1"/>
  <c r="C440" i="1"/>
  <c r="B459" i="2"/>
  <c r="F459" i="2"/>
  <c r="E459" i="2"/>
  <c r="C459" i="2"/>
  <c r="D459" i="2" s="1"/>
  <c r="G459" i="2"/>
  <c r="A460" i="2" s="1"/>
  <c r="F441" i="1" l="1"/>
  <c r="G441" i="1"/>
  <c r="H441" i="1"/>
  <c r="A442" i="1" s="1"/>
  <c r="B441" i="1"/>
  <c r="C441" i="1"/>
  <c r="C460" i="2"/>
  <c r="D460" i="2" s="1"/>
  <c r="E460" i="2"/>
  <c r="B460" i="2"/>
  <c r="F460" i="2"/>
  <c r="G460" i="2"/>
  <c r="A461" i="2" s="1"/>
  <c r="G442" i="1" l="1"/>
  <c r="C442" i="1"/>
  <c r="B442" i="1"/>
  <c r="H442" i="1"/>
  <c r="A443" i="1" s="1"/>
  <c r="F442" i="1"/>
  <c r="C461" i="2"/>
  <c r="D461" i="2" s="1"/>
  <c r="B461" i="2"/>
  <c r="G461" i="2"/>
  <c r="A462" i="2" s="1"/>
  <c r="F461" i="2"/>
  <c r="E461" i="2"/>
  <c r="C443" i="1" l="1"/>
  <c r="F443" i="1"/>
  <c r="B443" i="1"/>
  <c r="G443" i="1"/>
  <c r="H443" i="1"/>
  <c r="A444" i="1" s="1"/>
  <c r="F462" i="2"/>
  <c r="G462" i="2"/>
  <c r="A463" i="2" s="1"/>
  <c r="C462" i="2"/>
  <c r="D462" i="2" s="1"/>
  <c r="E462" i="2"/>
  <c r="B462" i="2"/>
  <c r="F444" i="1" l="1"/>
  <c r="B444" i="1"/>
  <c r="G444" i="1"/>
  <c r="H444" i="1"/>
  <c r="A445" i="1" s="1"/>
  <c r="C444" i="1"/>
  <c r="G463" i="2"/>
  <c r="A464" i="2" s="1"/>
  <c r="C463" i="2"/>
  <c r="D463" i="2" s="1"/>
  <c r="E463" i="2"/>
  <c r="B463" i="2"/>
  <c r="F463" i="2"/>
  <c r="F445" i="1" l="1"/>
  <c r="C445" i="1"/>
  <c r="G445" i="1"/>
  <c r="B445" i="1"/>
  <c r="H445" i="1"/>
  <c r="A446" i="1" s="1"/>
  <c r="G464" i="2"/>
  <c r="A465" i="2" s="1"/>
  <c r="E464" i="2"/>
  <c r="B464" i="2"/>
  <c r="C464" i="2"/>
  <c r="D464" i="2" s="1"/>
  <c r="F464" i="2"/>
  <c r="B446" i="1" l="1"/>
  <c r="F446" i="1"/>
  <c r="H446" i="1"/>
  <c r="A447" i="1" s="1"/>
  <c r="C446" i="1"/>
  <c r="G446" i="1"/>
  <c r="F465" i="2"/>
  <c r="G465" i="2"/>
  <c r="A466" i="2" s="1"/>
  <c r="E465" i="2"/>
  <c r="C465" i="2"/>
  <c r="D465" i="2" s="1"/>
  <c r="B465" i="2"/>
  <c r="C447" i="1" l="1"/>
  <c r="G447" i="1"/>
  <c r="H447" i="1"/>
  <c r="A448" i="1" s="1"/>
  <c r="F447" i="1"/>
  <c r="B447" i="1"/>
  <c r="E466" i="2"/>
  <c r="F466" i="2"/>
  <c r="B466" i="2"/>
  <c r="G466" i="2"/>
  <c r="A467" i="2" s="1"/>
  <c r="C466" i="2"/>
  <c r="D466" i="2" s="1"/>
  <c r="G448" i="1" l="1"/>
  <c r="B448" i="1"/>
  <c r="H448" i="1"/>
  <c r="A449" i="1" s="1"/>
  <c r="C448" i="1"/>
  <c r="F448" i="1"/>
  <c r="E467" i="2"/>
  <c r="F467" i="2"/>
  <c r="B467" i="2"/>
  <c r="C467" i="2"/>
  <c r="D467" i="2" s="1"/>
  <c r="G467" i="2"/>
  <c r="A468" i="2" s="1"/>
  <c r="H449" i="1" l="1"/>
  <c r="A450" i="1" s="1"/>
  <c r="B449" i="1"/>
  <c r="G449" i="1"/>
  <c r="F449" i="1"/>
  <c r="C449" i="1"/>
  <c r="F468" i="2"/>
  <c r="B468" i="2"/>
  <c r="E468" i="2"/>
  <c r="C468" i="2"/>
  <c r="D468" i="2" s="1"/>
  <c r="G468" i="2"/>
  <c r="A469" i="2" s="1"/>
  <c r="C450" i="1" l="1"/>
  <c r="F450" i="1"/>
  <c r="H450" i="1"/>
  <c r="A451" i="1" s="1"/>
  <c r="B450" i="1"/>
  <c r="G450" i="1"/>
  <c r="C469" i="2"/>
  <c r="D469" i="2" s="1"/>
  <c r="E469" i="2"/>
  <c r="B469" i="2"/>
  <c r="F469" i="2"/>
  <c r="G469" i="2"/>
  <c r="A470" i="2" s="1"/>
  <c r="B451" i="1" l="1"/>
  <c r="C451" i="1"/>
  <c r="G451" i="1"/>
  <c r="F451" i="1"/>
  <c r="H451" i="1"/>
  <c r="A452" i="1" s="1"/>
  <c r="F470" i="2"/>
  <c r="C470" i="2"/>
  <c r="D470" i="2" s="1"/>
  <c r="G470" i="2"/>
  <c r="A471" i="2" s="1"/>
  <c r="B470" i="2"/>
  <c r="E470" i="2"/>
  <c r="F452" i="1" l="1"/>
  <c r="G452" i="1"/>
  <c r="B452" i="1"/>
  <c r="H452" i="1"/>
  <c r="A453" i="1" s="1"/>
  <c r="C452" i="1"/>
  <c r="F471" i="2"/>
  <c r="B471" i="2"/>
  <c r="G471" i="2"/>
  <c r="A472" i="2" s="1"/>
  <c r="E471" i="2"/>
  <c r="C471" i="2"/>
  <c r="D471" i="2" s="1"/>
  <c r="H453" i="1" l="1"/>
  <c r="A454" i="1" s="1"/>
  <c r="B453" i="1"/>
  <c r="C453" i="1"/>
  <c r="F453" i="1"/>
  <c r="G453" i="1"/>
  <c r="G472" i="2"/>
  <c r="A473" i="2" s="1"/>
  <c r="F472" i="2"/>
  <c r="B472" i="2"/>
  <c r="C472" i="2"/>
  <c r="D472" i="2" s="1"/>
  <c r="E472" i="2"/>
  <c r="F454" i="1" l="1"/>
  <c r="G454" i="1"/>
  <c r="H454" i="1"/>
  <c r="A455" i="1" s="1"/>
  <c r="C454" i="1"/>
  <c r="B454" i="1"/>
  <c r="F473" i="2"/>
  <c r="G473" i="2"/>
  <c r="A474" i="2" s="1"/>
  <c r="C473" i="2"/>
  <c r="D473" i="2" s="1"/>
  <c r="B473" i="2"/>
  <c r="E473" i="2"/>
  <c r="B455" i="1" l="1"/>
  <c r="F455" i="1"/>
  <c r="C455" i="1"/>
  <c r="G455" i="1"/>
  <c r="H455" i="1"/>
  <c r="A456" i="1" s="1"/>
  <c r="G474" i="2"/>
  <c r="A475" i="2" s="1"/>
  <c r="E474" i="2"/>
  <c r="B474" i="2"/>
  <c r="C474" i="2"/>
  <c r="D474" i="2" s="1"/>
  <c r="F474" i="2"/>
  <c r="F456" i="1" l="1"/>
  <c r="B456" i="1"/>
  <c r="C456" i="1"/>
  <c r="H456" i="1"/>
  <c r="A457" i="1" s="1"/>
  <c r="G456" i="1"/>
  <c r="B475" i="2"/>
  <c r="G475" i="2"/>
  <c r="A476" i="2" s="1"/>
  <c r="E475" i="2"/>
  <c r="C475" i="2"/>
  <c r="D475" i="2" s="1"/>
  <c r="F475" i="2"/>
  <c r="G457" i="1" l="1"/>
  <c r="B457" i="1"/>
  <c r="F457" i="1"/>
  <c r="H457" i="1"/>
  <c r="A458" i="1" s="1"/>
  <c r="C457" i="1"/>
  <c r="E476" i="2"/>
  <c r="G476" i="2"/>
  <c r="A477" i="2" s="1"/>
  <c r="C476" i="2"/>
  <c r="D476" i="2" s="1"/>
  <c r="F476" i="2"/>
  <c r="B476" i="2"/>
  <c r="F458" i="1" l="1"/>
  <c r="H458" i="1"/>
  <c r="A459" i="1" s="1"/>
  <c r="G458" i="1"/>
  <c r="C458" i="1"/>
  <c r="B458" i="1"/>
  <c r="F477" i="2"/>
  <c r="C477" i="2"/>
  <c r="D477" i="2" s="1"/>
  <c r="B477" i="2"/>
  <c r="E477" i="2"/>
  <c r="G477" i="2"/>
  <c r="A478" i="2" s="1"/>
  <c r="B459" i="1" l="1"/>
  <c r="H459" i="1"/>
  <c r="A460" i="1" s="1"/>
  <c r="G459" i="1"/>
  <c r="C459" i="1"/>
  <c r="F459" i="1"/>
  <c r="C478" i="2"/>
  <c r="D478" i="2" s="1"/>
  <c r="G478" i="2"/>
  <c r="A479" i="2" s="1"/>
  <c r="E478" i="2"/>
  <c r="B478" i="2"/>
  <c r="F478" i="2"/>
  <c r="G460" i="1" l="1"/>
  <c r="H460" i="1"/>
  <c r="A461" i="1" s="1"/>
  <c r="C460" i="1"/>
  <c r="F460" i="1"/>
  <c r="B460" i="1"/>
  <c r="C479" i="2"/>
  <c r="D479" i="2" s="1"/>
  <c r="G479" i="2"/>
  <c r="A480" i="2" s="1"/>
  <c r="B479" i="2"/>
  <c r="E479" i="2"/>
  <c r="F479" i="2"/>
  <c r="C461" i="1" l="1"/>
  <c r="F461" i="1"/>
  <c r="G461" i="1"/>
  <c r="H461" i="1"/>
  <c r="A462" i="1" s="1"/>
  <c r="B461" i="1"/>
  <c r="F480" i="2"/>
  <c r="G480" i="2"/>
  <c r="A481" i="2" s="1"/>
  <c r="E480" i="2"/>
  <c r="C480" i="2"/>
  <c r="D480" i="2" s="1"/>
  <c r="B480" i="2"/>
  <c r="B462" i="1" l="1"/>
  <c r="C462" i="1"/>
  <c r="G462" i="1"/>
  <c r="H462" i="1"/>
  <c r="A463" i="1" s="1"/>
  <c r="F462" i="1"/>
  <c r="C481" i="2"/>
  <c r="D481" i="2" s="1"/>
  <c r="G481" i="2"/>
  <c r="A482" i="2" s="1"/>
  <c r="F481" i="2"/>
  <c r="E481" i="2"/>
  <c r="B481" i="2"/>
  <c r="H463" i="1" l="1"/>
  <c r="A464" i="1" s="1"/>
  <c r="F463" i="1"/>
  <c r="B463" i="1"/>
  <c r="C463" i="1"/>
  <c r="G463" i="1"/>
  <c r="C482" i="2"/>
  <c r="D482" i="2" s="1"/>
  <c r="G482" i="2"/>
  <c r="A483" i="2" s="1"/>
  <c r="F482" i="2"/>
  <c r="E482" i="2"/>
  <c r="B482" i="2"/>
  <c r="H464" i="1" l="1"/>
  <c r="A465" i="1" s="1"/>
  <c r="G464" i="1"/>
  <c r="B464" i="1"/>
  <c r="C464" i="1"/>
  <c r="F464" i="1"/>
  <c r="B483" i="2"/>
  <c r="G483" i="2"/>
  <c r="A484" i="2" s="1"/>
  <c r="C483" i="2"/>
  <c r="D483" i="2" s="1"/>
  <c r="E483" i="2"/>
  <c r="F483" i="2"/>
  <c r="F465" i="1" l="1"/>
  <c r="H465" i="1"/>
  <c r="A466" i="1" s="1"/>
  <c r="G465" i="1"/>
  <c r="B465" i="1"/>
  <c r="C465" i="1"/>
  <c r="E484" i="2"/>
  <c r="F484" i="2"/>
  <c r="C484" i="2"/>
  <c r="D484" i="2" s="1"/>
  <c r="G484" i="2"/>
  <c r="A485" i="2" s="1"/>
  <c r="B484" i="2"/>
  <c r="C466" i="1" l="1"/>
  <c r="G466" i="1"/>
  <c r="B466" i="1"/>
  <c r="F466" i="1"/>
  <c r="H466" i="1"/>
  <c r="A467" i="1" s="1"/>
  <c r="F485" i="2"/>
  <c r="E485" i="2"/>
  <c r="B485" i="2"/>
  <c r="C485" i="2"/>
  <c r="D485" i="2" s="1"/>
  <c r="G485" i="2"/>
  <c r="A486" i="2" s="1"/>
  <c r="C467" i="1" l="1"/>
  <c r="B467" i="1"/>
  <c r="G467" i="1"/>
  <c r="H467" i="1"/>
  <c r="A468" i="1" s="1"/>
  <c r="F467" i="1"/>
  <c r="C486" i="2"/>
  <c r="D486" i="2" s="1"/>
  <c r="F486" i="2"/>
  <c r="E486" i="2"/>
  <c r="G486" i="2"/>
  <c r="A487" i="2" s="1"/>
  <c r="B486" i="2"/>
  <c r="F468" i="1" l="1"/>
  <c r="H468" i="1"/>
  <c r="A469" i="1" s="1"/>
  <c r="B468" i="1"/>
  <c r="G468" i="1"/>
  <c r="C468" i="1"/>
  <c r="F487" i="2"/>
  <c r="B487" i="2"/>
  <c r="G487" i="2"/>
  <c r="A488" i="2" s="1"/>
  <c r="E487" i="2"/>
  <c r="C487" i="2"/>
  <c r="D487" i="2" s="1"/>
  <c r="B469" i="1" l="1"/>
  <c r="F469" i="1"/>
  <c r="C469" i="1"/>
  <c r="G469" i="1"/>
  <c r="H469" i="1"/>
  <c r="A470" i="1" s="1"/>
  <c r="B488" i="2"/>
  <c r="F488" i="2"/>
  <c r="E488" i="2"/>
  <c r="G488" i="2"/>
  <c r="A489" i="2" s="1"/>
  <c r="C488" i="2"/>
  <c r="D488" i="2" s="1"/>
  <c r="F470" i="1" l="1"/>
  <c r="G470" i="1"/>
  <c r="B470" i="1"/>
  <c r="H470" i="1"/>
  <c r="A471" i="1" s="1"/>
  <c r="C470" i="1"/>
  <c r="C489" i="2"/>
  <c r="D489" i="2" s="1"/>
  <c r="G489" i="2"/>
  <c r="A490" i="2" s="1"/>
  <c r="B489" i="2"/>
  <c r="F489" i="2"/>
  <c r="E489" i="2"/>
  <c r="H471" i="1" l="1"/>
  <c r="A472" i="1" s="1"/>
  <c r="F471" i="1"/>
  <c r="B471" i="1"/>
  <c r="C471" i="1"/>
  <c r="G471" i="1"/>
  <c r="B490" i="2"/>
  <c r="G490" i="2"/>
  <c r="A491" i="2" s="1"/>
  <c r="C490" i="2"/>
  <c r="D490" i="2" s="1"/>
  <c r="F490" i="2"/>
  <c r="E490" i="2"/>
  <c r="H472" i="1" l="1"/>
  <c r="A473" i="1" s="1"/>
  <c r="C472" i="1"/>
  <c r="G472" i="1"/>
  <c r="B472" i="1"/>
  <c r="F472" i="1"/>
  <c r="F491" i="2"/>
  <c r="G491" i="2"/>
  <c r="A492" i="2" s="1"/>
  <c r="B491" i="2"/>
  <c r="C491" i="2"/>
  <c r="D491" i="2" s="1"/>
  <c r="E491" i="2"/>
  <c r="C473" i="1" l="1"/>
  <c r="G473" i="1"/>
  <c r="F473" i="1"/>
  <c r="H473" i="1"/>
  <c r="A474" i="1" s="1"/>
  <c r="B473" i="1"/>
  <c r="G492" i="2"/>
  <c r="A493" i="2" s="1"/>
  <c r="B492" i="2"/>
  <c r="C492" i="2"/>
  <c r="D492" i="2" s="1"/>
  <c r="F492" i="2"/>
  <c r="E492" i="2"/>
  <c r="C474" i="1" l="1"/>
  <c r="F474" i="1"/>
  <c r="G474" i="1"/>
  <c r="H474" i="1"/>
  <c r="A475" i="1" s="1"/>
  <c r="B474" i="1"/>
  <c r="G493" i="2"/>
  <c r="A494" i="2" s="1"/>
  <c r="E493" i="2"/>
  <c r="B493" i="2"/>
  <c r="C493" i="2"/>
  <c r="D493" i="2" s="1"/>
  <c r="F493" i="2"/>
  <c r="F475" i="1" l="1"/>
  <c r="C475" i="1"/>
  <c r="G475" i="1"/>
  <c r="B475" i="1"/>
  <c r="H475" i="1"/>
  <c r="A476" i="1" s="1"/>
  <c r="G494" i="2"/>
  <c r="A495" i="2" s="1"/>
  <c r="B494" i="2"/>
  <c r="E494" i="2"/>
  <c r="C494" i="2"/>
  <c r="D494" i="2" s="1"/>
  <c r="F494" i="2"/>
  <c r="C476" i="1" l="1"/>
  <c r="G476" i="1"/>
  <c r="H476" i="1"/>
  <c r="A477" i="1" s="1"/>
  <c r="B476" i="1"/>
  <c r="F476" i="1"/>
  <c r="F495" i="2"/>
  <c r="C495" i="2"/>
  <c r="D495" i="2" s="1"/>
  <c r="E495" i="2"/>
  <c r="B495" i="2"/>
  <c r="G495" i="2"/>
  <c r="A496" i="2" s="1"/>
  <c r="F477" i="1" l="1"/>
  <c r="H477" i="1"/>
  <c r="A478" i="1" s="1"/>
  <c r="C477" i="1"/>
  <c r="B477" i="1"/>
  <c r="G477" i="1"/>
  <c r="C496" i="2"/>
  <c r="D496" i="2" s="1"/>
  <c r="E496" i="2"/>
  <c r="B496" i="2"/>
  <c r="F496" i="2"/>
  <c r="G496" i="2"/>
  <c r="A497" i="2" s="1"/>
  <c r="G478" i="1" l="1"/>
  <c r="H478" i="1"/>
  <c r="A479" i="1" s="1"/>
  <c r="C478" i="1"/>
  <c r="F478" i="1"/>
  <c r="B478" i="1"/>
  <c r="C497" i="2"/>
  <c r="D497" i="2" s="1"/>
  <c r="B497" i="2"/>
  <c r="E497" i="2"/>
  <c r="G497" i="2"/>
  <c r="A498" i="2" s="1"/>
  <c r="F497" i="2"/>
  <c r="H479" i="1" l="1"/>
  <c r="A480" i="1" s="1"/>
  <c r="G479" i="1"/>
  <c r="B479" i="1"/>
  <c r="C479" i="1"/>
  <c r="F479" i="1"/>
  <c r="C498" i="2"/>
  <c r="D498" i="2" s="1"/>
  <c r="F498" i="2"/>
  <c r="B498" i="2"/>
  <c r="E498" i="2"/>
  <c r="G498" i="2"/>
  <c r="A499" i="2" s="1"/>
  <c r="G480" i="1" l="1"/>
  <c r="H480" i="1"/>
  <c r="A481" i="1" s="1"/>
  <c r="C480" i="1"/>
  <c r="B480" i="1"/>
  <c r="F480" i="1"/>
  <c r="E499" i="2"/>
  <c r="F499" i="2"/>
  <c r="C499" i="2"/>
  <c r="D499" i="2" s="1"/>
  <c r="B499" i="2"/>
  <c r="G499" i="2"/>
  <c r="A500" i="2" s="1"/>
  <c r="G481" i="1" l="1"/>
  <c r="F481" i="1"/>
  <c r="C481" i="1"/>
  <c r="H481" i="1"/>
  <c r="A482" i="1" s="1"/>
  <c r="B481" i="1"/>
  <c r="C500" i="2"/>
  <c r="D500" i="2" s="1"/>
  <c r="G500" i="2"/>
  <c r="A501" i="2" s="1"/>
  <c r="B500" i="2"/>
  <c r="F500" i="2"/>
  <c r="E500" i="2"/>
  <c r="H482" i="1" l="1"/>
  <c r="A483" i="1" s="1"/>
  <c r="F482" i="1"/>
  <c r="G482" i="1"/>
  <c r="C482" i="1"/>
  <c r="B482" i="1"/>
  <c r="F501" i="2"/>
  <c r="B501" i="2"/>
  <c r="G501" i="2"/>
  <c r="A502" i="2" s="1"/>
  <c r="C501" i="2"/>
  <c r="D501" i="2" s="1"/>
  <c r="E501" i="2"/>
  <c r="B483" i="1" l="1"/>
  <c r="G483" i="1"/>
  <c r="H483" i="1"/>
  <c r="A484" i="1" s="1"/>
  <c r="F483" i="1"/>
  <c r="C483" i="1"/>
  <c r="G502" i="2"/>
  <c r="A503" i="2" s="1"/>
  <c r="B502" i="2"/>
  <c r="F502" i="2"/>
  <c r="E502" i="2"/>
  <c r="C502" i="2"/>
  <c r="D502" i="2" s="1"/>
  <c r="G484" i="1" l="1"/>
  <c r="C484" i="1"/>
  <c r="F484" i="1"/>
  <c r="B484" i="1"/>
  <c r="H484" i="1"/>
  <c r="A485" i="1" s="1"/>
  <c r="B503" i="2"/>
  <c r="C503" i="2"/>
  <c r="D503" i="2" s="1"/>
  <c r="E503" i="2"/>
  <c r="G503" i="2"/>
  <c r="A504" i="2" s="1"/>
  <c r="F503" i="2"/>
  <c r="H485" i="1" l="1"/>
  <c r="A486" i="1" s="1"/>
  <c r="F485" i="1"/>
  <c r="G485" i="1"/>
  <c r="C485" i="1"/>
  <c r="B485" i="1"/>
  <c r="C504" i="2"/>
  <c r="D504" i="2" s="1"/>
  <c r="F504" i="2"/>
  <c r="G504" i="2"/>
  <c r="A505" i="2" s="1"/>
  <c r="E504" i="2"/>
  <c r="B504" i="2"/>
  <c r="B486" i="1" l="1"/>
  <c r="F486" i="1"/>
  <c r="H486" i="1"/>
  <c r="A487" i="1" s="1"/>
  <c r="C486" i="1"/>
  <c r="G486" i="1"/>
  <c r="B505" i="2"/>
  <c r="G505" i="2"/>
  <c r="A506" i="2" s="1"/>
  <c r="F505" i="2"/>
  <c r="E505" i="2"/>
  <c r="C505" i="2"/>
  <c r="D505" i="2" s="1"/>
  <c r="B487" i="1" l="1"/>
  <c r="G487" i="1"/>
  <c r="H487" i="1"/>
  <c r="A488" i="1" s="1"/>
  <c r="C487" i="1"/>
  <c r="F487" i="1"/>
  <c r="F506" i="2"/>
  <c r="E506" i="2"/>
  <c r="G506" i="2"/>
  <c r="A507" i="2" s="1"/>
  <c r="B506" i="2"/>
  <c r="C506" i="2"/>
  <c r="D506" i="2" s="1"/>
  <c r="G488" i="1" l="1"/>
  <c r="H488" i="1"/>
  <c r="A489" i="1" s="1"/>
  <c r="B488" i="1"/>
  <c r="F488" i="1"/>
  <c r="C488" i="1"/>
  <c r="B507" i="2"/>
  <c r="G507" i="2"/>
  <c r="A508" i="2" s="1"/>
  <c r="E507" i="2"/>
  <c r="C507" i="2"/>
  <c r="D507" i="2" s="1"/>
  <c r="F507" i="2"/>
  <c r="B489" i="1" l="1"/>
  <c r="H489" i="1"/>
  <c r="A490" i="1" s="1"/>
  <c r="C489" i="1"/>
  <c r="F489" i="1"/>
  <c r="G489" i="1"/>
  <c r="F508" i="2"/>
  <c r="E508" i="2"/>
  <c r="B508" i="2"/>
  <c r="C508" i="2"/>
  <c r="D508" i="2" s="1"/>
  <c r="G508" i="2"/>
  <c r="A509" i="2" s="1"/>
  <c r="B490" i="1" l="1"/>
  <c r="H490" i="1"/>
  <c r="A491" i="1" s="1"/>
  <c r="C490" i="1"/>
  <c r="G490" i="1"/>
  <c r="F490" i="1"/>
  <c r="C509" i="2"/>
  <c r="D509" i="2" s="1"/>
  <c r="E509" i="2"/>
  <c r="F509" i="2"/>
  <c r="G509" i="2"/>
  <c r="A510" i="2" s="1"/>
  <c r="B509" i="2"/>
  <c r="C491" i="1" l="1"/>
  <c r="G491" i="1"/>
  <c r="B491" i="1"/>
  <c r="F491" i="1"/>
  <c r="H491" i="1"/>
  <c r="A492" i="1" s="1"/>
  <c r="F510" i="2"/>
  <c r="C510" i="2"/>
  <c r="D510" i="2" s="1"/>
  <c r="G510" i="2"/>
  <c r="A511" i="2" s="1"/>
  <c r="E510" i="2"/>
  <c r="B510" i="2"/>
  <c r="G492" i="1" l="1"/>
  <c r="F492" i="1"/>
  <c r="C492" i="1"/>
  <c r="H492" i="1"/>
  <c r="A493" i="1" s="1"/>
  <c r="B492" i="1"/>
  <c r="F511" i="2"/>
  <c r="G511" i="2"/>
  <c r="A512" i="2" s="1"/>
  <c r="E511" i="2"/>
  <c r="B511" i="2"/>
  <c r="C511" i="2"/>
  <c r="D511" i="2" s="1"/>
  <c r="H493" i="1" l="1"/>
  <c r="A494" i="1" s="1"/>
  <c r="G493" i="1"/>
  <c r="F493" i="1"/>
  <c r="B493" i="1"/>
  <c r="C493" i="1"/>
  <c r="B512" i="2"/>
  <c r="G512" i="2"/>
  <c r="A513" i="2" s="1"/>
  <c r="E512" i="2"/>
  <c r="F512" i="2"/>
  <c r="C512" i="2"/>
  <c r="D512" i="2" s="1"/>
  <c r="G494" i="1" l="1"/>
  <c r="C494" i="1"/>
  <c r="F494" i="1"/>
  <c r="H494" i="1"/>
  <c r="A495" i="1" s="1"/>
  <c r="B494" i="1"/>
  <c r="B513" i="2"/>
  <c r="G513" i="2"/>
  <c r="A514" i="2" s="1"/>
  <c r="E513" i="2"/>
  <c r="C513" i="2"/>
  <c r="D513" i="2" s="1"/>
  <c r="F513" i="2"/>
  <c r="H495" i="1" l="1"/>
  <c r="A496" i="1" s="1"/>
  <c r="G495" i="1"/>
  <c r="C495" i="1"/>
  <c r="B495" i="1"/>
  <c r="F495" i="1"/>
  <c r="E514" i="2"/>
  <c r="B514" i="2"/>
  <c r="F514" i="2"/>
  <c r="C514" i="2"/>
  <c r="D514" i="2" s="1"/>
  <c r="G514" i="2"/>
  <c r="A515" i="2" s="1"/>
  <c r="H496" i="1" l="1"/>
  <c r="A497" i="1" s="1"/>
  <c r="F496" i="1"/>
  <c r="C496" i="1"/>
  <c r="G496" i="1"/>
  <c r="B496" i="1"/>
  <c r="B515" i="2"/>
  <c r="E515" i="2"/>
  <c r="G515" i="2"/>
  <c r="A516" i="2" s="1"/>
  <c r="C515" i="2"/>
  <c r="D515" i="2" s="1"/>
  <c r="F515" i="2"/>
  <c r="H497" i="1" l="1"/>
  <c r="A498" i="1" s="1"/>
  <c r="F497" i="1"/>
  <c r="B497" i="1"/>
  <c r="G497" i="1"/>
  <c r="C497" i="1"/>
  <c r="G516" i="2"/>
  <c r="A517" i="2" s="1"/>
  <c r="B516" i="2"/>
  <c r="F516" i="2"/>
  <c r="C516" i="2"/>
  <c r="D516" i="2" s="1"/>
  <c r="E516" i="2"/>
  <c r="C498" i="1" l="1"/>
  <c r="F498" i="1"/>
  <c r="B498" i="1"/>
  <c r="H498" i="1"/>
  <c r="A499" i="1" s="1"/>
  <c r="G498" i="1"/>
  <c r="B517" i="2"/>
  <c r="F517" i="2"/>
  <c r="G517" i="2"/>
  <c r="A518" i="2" s="1"/>
  <c r="E517" i="2"/>
  <c r="C517" i="2"/>
  <c r="D517" i="2" s="1"/>
  <c r="F499" i="1" l="1"/>
  <c r="C499" i="1"/>
  <c r="B499" i="1"/>
  <c r="G499" i="1"/>
  <c r="H499" i="1"/>
  <c r="A500" i="1" s="1"/>
  <c r="G518" i="2"/>
  <c r="A519" i="2" s="1"/>
  <c r="C518" i="2"/>
  <c r="D518" i="2" s="1"/>
  <c r="E518" i="2"/>
  <c r="F518" i="2"/>
  <c r="B518" i="2"/>
  <c r="B500" i="1" l="1"/>
  <c r="C500" i="1"/>
  <c r="H500" i="1"/>
  <c r="A501" i="1" s="1"/>
  <c r="F500" i="1"/>
  <c r="G500" i="1"/>
  <c r="C519" i="2"/>
  <c r="D519" i="2" s="1"/>
  <c r="G519" i="2"/>
  <c r="A520" i="2" s="1"/>
  <c r="E519" i="2"/>
  <c r="B519" i="2"/>
  <c r="F519" i="2"/>
  <c r="H501" i="1" l="1"/>
  <c r="A502" i="1" s="1"/>
  <c r="C501" i="1"/>
  <c r="B501" i="1"/>
  <c r="F501" i="1"/>
  <c r="G501" i="1"/>
  <c r="E520" i="2"/>
  <c r="F520" i="2"/>
  <c r="G520" i="2"/>
  <c r="A521" i="2" s="1"/>
  <c r="B520" i="2"/>
  <c r="C520" i="2"/>
  <c r="D520" i="2" s="1"/>
  <c r="H502" i="1" l="1"/>
  <c r="A503" i="1" s="1"/>
  <c r="C502" i="1"/>
  <c r="G502" i="1"/>
  <c r="B502" i="1"/>
  <c r="F502" i="1"/>
  <c r="G521" i="2"/>
  <c r="A522" i="2" s="1"/>
  <c r="B521" i="2"/>
  <c r="C521" i="2"/>
  <c r="D521" i="2" s="1"/>
  <c r="E521" i="2"/>
  <c r="F521" i="2"/>
  <c r="G503" i="1" l="1"/>
  <c r="C503" i="1"/>
  <c r="F503" i="1"/>
  <c r="B503" i="1"/>
  <c r="H503" i="1"/>
  <c r="A504" i="1" s="1"/>
  <c r="G522" i="2"/>
  <c r="A523" i="2" s="1"/>
  <c r="C522" i="2"/>
  <c r="D522" i="2" s="1"/>
  <c r="E522" i="2"/>
  <c r="B522" i="2"/>
  <c r="F522" i="2"/>
  <c r="H504" i="1" l="1"/>
  <c r="A505" i="1" s="1"/>
  <c r="F504" i="1"/>
  <c r="C504" i="1"/>
  <c r="B504" i="1"/>
  <c r="G504" i="1"/>
  <c r="G523" i="2"/>
  <c r="A524" i="2" s="1"/>
  <c r="F523" i="2"/>
  <c r="E523" i="2"/>
  <c r="C523" i="2"/>
  <c r="D523" i="2" s="1"/>
  <c r="B523" i="2"/>
  <c r="F505" i="1" l="1"/>
  <c r="H505" i="1"/>
  <c r="A506" i="1" s="1"/>
  <c r="B505" i="1"/>
  <c r="G505" i="1"/>
  <c r="C505" i="1"/>
  <c r="F524" i="2"/>
  <c r="G524" i="2"/>
  <c r="A525" i="2" s="1"/>
  <c r="E524" i="2"/>
  <c r="C524" i="2"/>
  <c r="D524" i="2" s="1"/>
  <c r="B524" i="2"/>
  <c r="F506" i="1" l="1"/>
  <c r="C506" i="1"/>
  <c r="G506" i="1"/>
  <c r="H506" i="1"/>
  <c r="A507" i="1" s="1"/>
  <c r="B506" i="1"/>
  <c r="G525" i="2"/>
  <c r="A526" i="2" s="1"/>
  <c r="E525" i="2"/>
  <c r="B525" i="2"/>
  <c r="C525" i="2"/>
  <c r="D525" i="2" s="1"/>
  <c r="F525" i="2"/>
  <c r="H507" i="1" l="1"/>
  <c r="A508" i="1" s="1"/>
  <c r="F507" i="1"/>
  <c r="C507" i="1"/>
  <c r="B507" i="1"/>
  <c r="G507" i="1"/>
  <c r="G526" i="2"/>
  <c r="A527" i="2" s="1"/>
  <c r="F526" i="2"/>
  <c r="E526" i="2"/>
  <c r="B526" i="2"/>
  <c r="C526" i="2"/>
  <c r="D526" i="2" s="1"/>
  <c r="F508" i="1" l="1"/>
  <c r="G508" i="1"/>
  <c r="H508" i="1"/>
  <c r="A509" i="1" s="1"/>
  <c r="C508" i="1"/>
  <c r="B508" i="1"/>
  <c r="E527" i="2"/>
  <c r="G527" i="2"/>
  <c r="A528" i="2" s="1"/>
  <c r="B527" i="2"/>
  <c r="C527" i="2"/>
  <c r="D527" i="2" s="1"/>
  <c r="F527" i="2"/>
  <c r="H509" i="1" l="1"/>
  <c r="A510" i="1" s="1"/>
  <c r="B509" i="1"/>
  <c r="F509" i="1"/>
  <c r="C509" i="1"/>
  <c r="G509" i="1"/>
  <c r="G528" i="2"/>
  <c r="A529" i="2" s="1"/>
  <c r="B528" i="2"/>
  <c r="F528" i="2"/>
  <c r="E528" i="2"/>
  <c r="C528" i="2"/>
  <c r="D528" i="2" s="1"/>
  <c r="F510" i="1" l="1"/>
  <c r="B510" i="1"/>
  <c r="G510" i="1"/>
  <c r="C510" i="1"/>
  <c r="H510" i="1"/>
  <c r="A511" i="1" s="1"/>
  <c r="F529" i="2"/>
  <c r="C529" i="2"/>
  <c r="D529" i="2" s="1"/>
  <c r="G529" i="2"/>
  <c r="A530" i="2" s="1"/>
  <c r="B529" i="2"/>
  <c r="E529" i="2"/>
  <c r="B511" i="1" l="1"/>
  <c r="G511" i="1"/>
  <c r="F511" i="1"/>
  <c r="C511" i="1"/>
  <c r="H511" i="1"/>
  <c r="A512" i="1" s="1"/>
  <c r="B530" i="2"/>
  <c r="E530" i="2"/>
  <c r="G530" i="2"/>
  <c r="A531" i="2" s="1"/>
  <c r="C530" i="2"/>
  <c r="D530" i="2" s="1"/>
  <c r="F530" i="2"/>
  <c r="C512" i="1" l="1"/>
  <c r="B512" i="1"/>
  <c r="F512" i="1"/>
  <c r="H512" i="1"/>
  <c r="A513" i="1" s="1"/>
  <c r="G512" i="1"/>
  <c r="B531" i="2"/>
  <c r="F531" i="2"/>
  <c r="E531" i="2"/>
  <c r="C531" i="2"/>
  <c r="D531" i="2" s="1"/>
  <c r="G531" i="2"/>
  <c r="A532" i="2" s="1"/>
  <c r="G513" i="1" l="1"/>
  <c r="B513" i="1"/>
  <c r="F513" i="1"/>
  <c r="C513" i="1"/>
  <c r="H513" i="1"/>
  <c r="A514" i="1" s="1"/>
  <c r="G532" i="2"/>
  <c r="A533" i="2" s="1"/>
  <c r="E532" i="2"/>
  <c r="C532" i="2"/>
  <c r="D532" i="2" s="1"/>
  <c r="B532" i="2"/>
  <c r="F532" i="2"/>
  <c r="G514" i="1" l="1"/>
  <c r="B514" i="1"/>
  <c r="C514" i="1"/>
  <c r="F514" i="1"/>
  <c r="H514" i="1"/>
  <c r="A515" i="1" s="1"/>
  <c r="F533" i="2"/>
  <c r="C533" i="2"/>
  <c r="D533" i="2" s="1"/>
  <c r="B533" i="2"/>
  <c r="G533" i="2"/>
  <c r="A534" i="2" s="1"/>
  <c r="E533" i="2"/>
  <c r="F515" i="1" l="1"/>
  <c r="G515" i="1"/>
  <c r="H515" i="1"/>
  <c r="A516" i="1" s="1"/>
  <c r="B515" i="1"/>
  <c r="C515" i="1"/>
  <c r="E534" i="2"/>
  <c r="C534" i="2"/>
  <c r="D534" i="2" s="1"/>
  <c r="F534" i="2"/>
  <c r="G534" i="2"/>
  <c r="A535" i="2" s="1"/>
  <c r="B534" i="2"/>
  <c r="G516" i="1" l="1"/>
  <c r="C516" i="1"/>
  <c r="H516" i="1"/>
  <c r="A517" i="1" s="1"/>
  <c r="F516" i="1"/>
  <c r="B516" i="1"/>
  <c r="E535" i="2"/>
  <c r="B535" i="2"/>
  <c r="F535" i="2"/>
  <c r="C535" i="2"/>
  <c r="D535" i="2" s="1"/>
  <c r="G535" i="2"/>
  <c r="A536" i="2" s="1"/>
  <c r="H517" i="1" l="1"/>
  <c r="A518" i="1" s="1"/>
  <c r="C517" i="1"/>
  <c r="F517" i="1"/>
  <c r="B517" i="1"/>
  <c r="G517" i="1"/>
  <c r="F536" i="2"/>
  <c r="C536" i="2"/>
  <c r="D536" i="2" s="1"/>
  <c r="B536" i="2"/>
  <c r="G536" i="2"/>
  <c r="A537" i="2" s="1"/>
  <c r="E536" i="2"/>
  <c r="G518" i="1" l="1"/>
  <c r="H518" i="1"/>
  <c r="A519" i="1" s="1"/>
  <c r="C518" i="1"/>
  <c r="F518" i="1"/>
  <c r="B518" i="1"/>
  <c r="F537" i="2"/>
  <c r="E537" i="2"/>
  <c r="G537" i="2"/>
  <c r="A538" i="2" s="1"/>
  <c r="B537" i="2"/>
  <c r="C537" i="2"/>
  <c r="D537" i="2" s="1"/>
  <c r="F519" i="1" l="1"/>
  <c r="H519" i="1"/>
  <c r="A520" i="1" s="1"/>
  <c r="C519" i="1"/>
  <c r="B519" i="1"/>
  <c r="G519" i="1"/>
  <c r="C538" i="2"/>
  <c r="D538" i="2" s="1"/>
  <c r="G538" i="2"/>
  <c r="A539" i="2" s="1"/>
  <c r="E538" i="2"/>
  <c r="B538" i="2"/>
  <c r="F538" i="2"/>
  <c r="H520" i="1" l="1"/>
  <c r="A521" i="1" s="1"/>
  <c r="C520" i="1"/>
  <c r="F520" i="1"/>
  <c r="B520" i="1"/>
  <c r="G520" i="1"/>
  <c r="C539" i="2"/>
  <c r="D539" i="2" s="1"/>
  <c r="G539" i="2"/>
  <c r="A540" i="2" s="1"/>
  <c r="B539" i="2"/>
  <c r="E539" i="2"/>
  <c r="F539" i="2"/>
  <c r="H521" i="1" l="1"/>
  <c r="A522" i="1" s="1"/>
  <c r="C521" i="1"/>
  <c r="F521" i="1"/>
  <c r="G521" i="1"/>
  <c r="B521" i="1"/>
  <c r="C540" i="2"/>
  <c r="D540" i="2" s="1"/>
  <c r="G540" i="2"/>
  <c r="A541" i="2" s="1"/>
  <c r="B540" i="2"/>
  <c r="E540" i="2"/>
  <c r="F540" i="2"/>
  <c r="C522" i="1" l="1"/>
  <c r="G522" i="1"/>
  <c r="F522" i="1"/>
  <c r="B522" i="1"/>
  <c r="H522" i="1"/>
  <c r="A523" i="1" s="1"/>
  <c r="E541" i="2"/>
  <c r="F541" i="2"/>
  <c r="B541" i="2"/>
  <c r="C541" i="2"/>
  <c r="D541" i="2" s="1"/>
  <c r="G541" i="2"/>
  <c r="A542" i="2" s="1"/>
  <c r="F523" i="1" l="1"/>
  <c r="B523" i="1"/>
  <c r="C523" i="1"/>
  <c r="G523" i="1"/>
  <c r="H523" i="1"/>
  <c r="A524" i="1" s="1"/>
  <c r="C542" i="2"/>
  <c r="D542" i="2" s="1"/>
  <c r="G542" i="2"/>
  <c r="A543" i="2" s="1"/>
  <c r="E542" i="2"/>
  <c r="B542" i="2"/>
  <c r="F542" i="2"/>
  <c r="G524" i="1" l="1"/>
  <c r="B524" i="1"/>
  <c r="F524" i="1"/>
  <c r="C524" i="1"/>
  <c r="H524" i="1"/>
  <c r="A525" i="1" s="1"/>
  <c r="B543" i="2"/>
  <c r="E543" i="2"/>
  <c r="F543" i="2"/>
  <c r="G543" i="2"/>
  <c r="A544" i="2" s="1"/>
  <c r="C543" i="2"/>
  <c r="D543" i="2" s="1"/>
  <c r="F525" i="1" l="1"/>
  <c r="G525" i="1"/>
  <c r="H525" i="1"/>
  <c r="A526" i="1" s="1"/>
  <c r="B525" i="1"/>
  <c r="C525" i="1"/>
  <c r="F544" i="2"/>
  <c r="C544" i="2"/>
  <c r="D544" i="2" s="1"/>
  <c r="B544" i="2"/>
  <c r="G544" i="2"/>
  <c r="A545" i="2" s="1"/>
  <c r="E544" i="2"/>
  <c r="G526" i="1" l="1"/>
  <c r="B526" i="1"/>
  <c r="F526" i="1"/>
  <c r="C526" i="1"/>
  <c r="H526" i="1"/>
  <c r="A527" i="1" s="1"/>
  <c r="E545" i="2"/>
  <c r="F545" i="2"/>
  <c r="G545" i="2"/>
  <c r="A546" i="2" s="1"/>
  <c r="B545" i="2"/>
  <c r="C545" i="2"/>
  <c r="D545" i="2" s="1"/>
  <c r="G527" i="1" l="1"/>
  <c r="F527" i="1"/>
  <c r="C527" i="1"/>
  <c r="H527" i="1"/>
  <c r="A528" i="1" s="1"/>
  <c r="B527" i="1"/>
  <c r="E546" i="2"/>
  <c r="C546" i="2"/>
  <c r="D546" i="2" s="1"/>
  <c r="F546" i="2"/>
  <c r="B546" i="2"/>
  <c r="G546" i="2"/>
  <c r="A547" i="2" s="1"/>
  <c r="B528" i="1" l="1"/>
  <c r="H528" i="1"/>
  <c r="A529" i="1" s="1"/>
  <c r="C528" i="1"/>
  <c r="G528" i="1"/>
  <c r="F528" i="1"/>
  <c r="B547" i="2"/>
  <c r="G547" i="2"/>
  <c r="A548" i="2" s="1"/>
  <c r="C547" i="2"/>
  <c r="D547" i="2" s="1"/>
  <c r="F547" i="2"/>
  <c r="E547" i="2"/>
  <c r="H529" i="1" l="1"/>
  <c r="A530" i="1" s="1"/>
  <c r="B529" i="1"/>
  <c r="G529" i="1"/>
  <c r="F529" i="1"/>
  <c r="C529" i="1"/>
  <c r="C548" i="2"/>
  <c r="D548" i="2" s="1"/>
  <c r="F548" i="2"/>
  <c r="G548" i="2"/>
  <c r="A549" i="2" s="1"/>
  <c r="B548" i="2"/>
  <c r="E548" i="2"/>
  <c r="B530" i="1" l="1"/>
  <c r="G530" i="1"/>
  <c r="H530" i="1"/>
  <c r="A531" i="1" s="1"/>
  <c r="C530" i="1"/>
  <c r="F530" i="1"/>
  <c r="C549" i="2"/>
  <c r="D549" i="2" s="1"/>
  <c r="G549" i="2"/>
  <c r="A550" i="2" s="1"/>
  <c r="B549" i="2"/>
  <c r="E549" i="2"/>
  <c r="F549" i="2"/>
  <c r="G531" i="1" l="1"/>
  <c r="B531" i="1"/>
  <c r="C531" i="1"/>
  <c r="F531" i="1"/>
  <c r="H531" i="1"/>
  <c r="A532" i="1" s="1"/>
  <c r="B550" i="2"/>
  <c r="G550" i="2"/>
  <c r="A551" i="2" s="1"/>
  <c r="C550" i="2"/>
  <c r="D550" i="2" s="1"/>
  <c r="F550" i="2"/>
  <c r="E550" i="2"/>
  <c r="B532" i="1" l="1"/>
  <c r="H532" i="1"/>
  <c r="A533" i="1" s="1"/>
  <c r="F532" i="1"/>
  <c r="C532" i="1"/>
  <c r="G532" i="1"/>
  <c r="C551" i="2"/>
  <c r="D551" i="2" s="1"/>
  <c r="B551" i="2"/>
  <c r="G551" i="2"/>
  <c r="A552" i="2" s="1"/>
  <c r="F551" i="2"/>
  <c r="E551" i="2"/>
  <c r="G533" i="1" l="1"/>
  <c r="C533" i="1"/>
  <c r="H533" i="1"/>
  <c r="A534" i="1" s="1"/>
  <c r="B533" i="1"/>
  <c r="F533" i="1"/>
  <c r="E552" i="2"/>
  <c r="F552" i="2"/>
  <c r="B552" i="2"/>
  <c r="C552" i="2"/>
  <c r="D552" i="2" s="1"/>
  <c r="G552" i="2"/>
  <c r="A553" i="2" s="1"/>
  <c r="C534" i="1" l="1"/>
  <c r="G534" i="1"/>
  <c r="B534" i="1"/>
  <c r="H534" i="1"/>
  <c r="A535" i="1" s="1"/>
  <c r="F534" i="1"/>
  <c r="E553" i="2"/>
  <c r="B553" i="2"/>
  <c r="G553" i="2"/>
  <c r="A554" i="2" s="1"/>
  <c r="C553" i="2"/>
  <c r="D553" i="2" s="1"/>
  <c r="F553" i="2"/>
  <c r="B535" i="1" l="1"/>
  <c r="H535" i="1"/>
  <c r="A536" i="1" s="1"/>
  <c r="G535" i="1"/>
  <c r="F535" i="1"/>
  <c r="C535" i="1"/>
  <c r="G554" i="2"/>
  <c r="A555" i="2" s="1"/>
  <c r="F554" i="2"/>
  <c r="B554" i="2"/>
  <c r="E554" i="2"/>
  <c r="C554" i="2"/>
  <c r="D554" i="2" s="1"/>
  <c r="C536" i="1" l="1"/>
  <c r="G536" i="1"/>
  <c r="F536" i="1"/>
  <c r="B536" i="1"/>
  <c r="H536" i="1"/>
  <c r="A537" i="1" s="1"/>
  <c r="C555" i="2"/>
  <c r="D555" i="2" s="1"/>
  <c r="F555" i="2"/>
  <c r="B555" i="2"/>
  <c r="G555" i="2"/>
  <c r="A556" i="2" s="1"/>
  <c r="E555" i="2"/>
  <c r="C537" i="1" l="1"/>
  <c r="G537" i="1"/>
  <c r="F537" i="1"/>
  <c r="H537" i="1"/>
  <c r="A538" i="1" s="1"/>
  <c r="B537" i="1"/>
  <c r="E556" i="2"/>
  <c r="C556" i="2"/>
  <c r="D556" i="2" s="1"/>
  <c r="F556" i="2"/>
  <c r="G556" i="2"/>
  <c r="A557" i="2" s="1"/>
  <c r="B556" i="2"/>
  <c r="H538" i="1" l="1"/>
  <c r="A539" i="1" s="1"/>
  <c r="C538" i="1"/>
  <c r="B538" i="1"/>
  <c r="F538" i="1"/>
  <c r="G538" i="1"/>
  <c r="C557" i="2"/>
  <c r="D557" i="2" s="1"/>
  <c r="F557" i="2"/>
  <c r="B557" i="2"/>
  <c r="E557" i="2"/>
  <c r="G557" i="2"/>
  <c r="A558" i="2" s="1"/>
  <c r="G539" i="1" l="1"/>
  <c r="F539" i="1"/>
  <c r="C539" i="1"/>
  <c r="H539" i="1"/>
  <c r="A540" i="1" s="1"/>
  <c r="B539" i="1"/>
  <c r="E558" i="2"/>
  <c r="F558" i="2"/>
  <c r="C558" i="2"/>
  <c r="D558" i="2" s="1"/>
  <c r="G558" i="2"/>
  <c r="A559" i="2" s="1"/>
  <c r="B558" i="2"/>
  <c r="F540" i="1" l="1"/>
  <c r="G540" i="1"/>
  <c r="C540" i="1"/>
  <c r="B540" i="1"/>
  <c r="H540" i="1"/>
  <c r="A541" i="1" s="1"/>
  <c r="B559" i="2"/>
  <c r="F559" i="2"/>
  <c r="G559" i="2"/>
  <c r="A560" i="2" s="1"/>
  <c r="E559" i="2"/>
  <c r="C559" i="2"/>
  <c r="D559" i="2" s="1"/>
  <c r="G541" i="1" l="1"/>
  <c r="H541" i="1"/>
  <c r="A542" i="1" s="1"/>
  <c r="B541" i="1"/>
  <c r="F541" i="1"/>
  <c r="C541" i="1"/>
  <c r="G560" i="2"/>
  <c r="A561" i="2" s="1"/>
  <c r="E560" i="2"/>
  <c r="F560" i="2"/>
  <c r="B560" i="2"/>
  <c r="C560" i="2"/>
  <c r="D560" i="2" s="1"/>
  <c r="G542" i="1" l="1"/>
  <c r="B542" i="1"/>
  <c r="F542" i="1"/>
  <c r="H542" i="1"/>
  <c r="A543" i="1" s="1"/>
  <c r="C542" i="1"/>
  <c r="G561" i="2"/>
  <c r="A562" i="2" s="1"/>
  <c r="E561" i="2"/>
  <c r="F561" i="2"/>
  <c r="B561" i="2"/>
  <c r="C561" i="2"/>
  <c r="D561" i="2" s="1"/>
  <c r="C543" i="1" l="1"/>
  <c r="B543" i="1"/>
  <c r="G543" i="1"/>
  <c r="F543" i="1"/>
  <c r="H543" i="1"/>
  <c r="A544" i="1" s="1"/>
  <c r="B562" i="2"/>
  <c r="F562" i="2"/>
  <c r="C562" i="2"/>
  <c r="D562" i="2" s="1"/>
  <c r="G562" i="2"/>
  <c r="A563" i="2" s="1"/>
  <c r="E562" i="2"/>
  <c r="F544" i="1" l="1"/>
  <c r="H544" i="1"/>
  <c r="A545" i="1" s="1"/>
  <c r="C544" i="1"/>
  <c r="G544" i="1"/>
  <c r="B544" i="1"/>
  <c r="F563" i="2"/>
  <c r="C563" i="2"/>
  <c r="D563" i="2" s="1"/>
  <c r="E563" i="2"/>
  <c r="G563" i="2"/>
  <c r="A564" i="2" s="1"/>
  <c r="B563" i="2"/>
  <c r="C545" i="1" l="1"/>
  <c r="G545" i="1"/>
  <c r="B545" i="1"/>
  <c r="H545" i="1"/>
  <c r="A546" i="1" s="1"/>
  <c r="F545" i="1"/>
  <c r="F564" i="2"/>
  <c r="B564" i="2"/>
  <c r="E564" i="2"/>
  <c r="G564" i="2"/>
  <c r="A565" i="2" s="1"/>
  <c r="C564" i="2"/>
  <c r="D564" i="2" s="1"/>
  <c r="G546" i="1" l="1"/>
  <c r="C546" i="1"/>
  <c r="B546" i="1"/>
  <c r="H546" i="1"/>
  <c r="A547" i="1" s="1"/>
  <c r="F546" i="1"/>
  <c r="B565" i="2"/>
  <c r="C565" i="2"/>
  <c r="D565" i="2" s="1"/>
  <c r="G565" i="2"/>
  <c r="A566" i="2" s="1"/>
  <c r="F565" i="2"/>
  <c r="E565" i="2"/>
  <c r="F547" i="1" l="1"/>
  <c r="G547" i="1"/>
  <c r="H547" i="1"/>
  <c r="A548" i="1" s="1"/>
  <c r="B547" i="1"/>
  <c r="C547" i="1"/>
  <c r="F566" i="2"/>
  <c r="B566" i="2"/>
  <c r="E566" i="2"/>
  <c r="C566" i="2"/>
  <c r="D566" i="2" s="1"/>
  <c r="G566" i="2"/>
  <c r="A567" i="2" s="1"/>
  <c r="G548" i="1" l="1"/>
  <c r="F548" i="1"/>
  <c r="H548" i="1"/>
  <c r="A549" i="1" s="1"/>
  <c r="C548" i="1"/>
  <c r="B548" i="1"/>
  <c r="E567" i="2"/>
  <c r="F567" i="2"/>
  <c r="G567" i="2"/>
  <c r="A568" i="2" s="1"/>
  <c r="C567" i="2"/>
  <c r="D567" i="2" s="1"/>
  <c r="B567" i="2"/>
  <c r="G549" i="1" l="1"/>
  <c r="B549" i="1"/>
  <c r="C549" i="1"/>
  <c r="F549" i="1"/>
  <c r="H549" i="1"/>
  <c r="A550" i="1" s="1"/>
  <c r="E568" i="2"/>
  <c r="C568" i="2"/>
  <c r="D568" i="2" s="1"/>
  <c r="B568" i="2"/>
  <c r="F568" i="2"/>
  <c r="G568" i="2"/>
  <c r="A569" i="2" s="1"/>
  <c r="G550" i="1" l="1"/>
  <c r="F550" i="1"/>
  <c r="B550" i="1"/>
  <c r="C550" i="1"/>
  <c r="H550" i="1"/>
  <c r="A551" i="1" s="1"/>
  <c r="E569" i="2"/>
  <c r="G569" i="2"/>
  <c r="A570" i="2" s="1"/>
  <c r="B569" i="2"/>
  <c r="C569" i="2"/>
  <c r="D569" i="2" s="1"/>
  <c r="F569" i="2"/>
  <c r="C551" i="1" l="1"/>
  <c r="B551" i="1"/>
  <c r="G551" i="1"/>
  <c r="H551" i="1"/>
  <c r="A552" i="1" s="1"/>
  <c r="F551" i="1"/>
  <c r="C570" i="2"/>
  <c r="D570" i="2" s="1"/>
  <c r="B570" i="2"/>
  <c r="E570" i="2"/>
  <c r="G570" i="2"/>
  <c r="A571" i="2" s="1"/>
  <c r="F570" i="2"/>
  <c r="G552" i="1" l="1"/>
  <c r="C552" i="1"/>
  <c r="H552" i="1"/>
  <c r="A553" i="1" s="1"/>
  <c r="F552" i="1"/>
  <c r="B552" i="1"/>
  <c r="B571" i="2"/>
  <c r="F571" i="2"/>
  <c r="C571" i="2"/>
  <c r="D571" i="2" s="1"/>
  <c r="E571" i="2"/>
  <c r="G571" i="2"/>
  <c r="A572" i="2" s="1"/>
  <c r="F553" i="1" l="1"/>
  <c r="G553" i="1"/>
  <c r="H553" i="1"/>
  <c r="A554" i="1" s="1"/>
  <c r="C553" i="1"/>
  <c r="B553" i="1"/>
  <c r="G572" i="2"/>
  <c r="A573" i="2" s="1"/>
  <c r="F572" i="2"/>
  <c r="B572" i="2"/>
  <c r="E572" i="2"/>
  <c r="C572" i="2"/>
  <c r="D572" i="2" s="1"/>
  <c r="G554" i="1" l="1"/>
  <c r="C554" i="1"/>
  <c r="B554" i="1"/>
  <c r="F554" i="1"/>
  <c r="H554" i="1"/>
  <c r="A555" i="1" s="1"/>
  <c r="E573" i="2"/>
  <c r="C573" i="2"/>
  <c r="D573" i="2" s="1"/>
  <c r="B573" i="2"/>
  <c r="G573" i="2"/>
  <c r="A574" i="2" s="1"/>
  <c r="F573" i="2"/>
  <c r="C555" i="1" l="1"/>
  <c r="B555" i="1"/>
  <c r="F555" i="1"/>
  <c r="H555" i="1"/>
  <c r="A556" i="1" s="1"/>
  <c r="G555" i="1"/>
  <c r="F574" i="2"/>
  <c r="B574" i="2"/>
  <c r="E574" i="2"/>
  <c r="G574" i="2"/>
  <c r="A575" i="2" s="1"/>
  <c r="C574" i="2"/>
  <c r="D574" i="2" s="1"/>
  <c r="H556" i="1" l="1"/>
  <c r="A557" i="1" s="1"/>
  <c r="B556" i="1"/>
  <c r="F556" i="1"/>
  <c r="C556" i="1"/>
  <c r="G556" i="1"/>
  <c r="F575" i="2"/>
  <c r="C575" i="2"/>
  <c r="D575" i="2" s="1"/>
  <c r="E575" i="2"/>
  <c r="G575" i="2"/>
  <c r="A576" i="2" s="1"/>
  <c r="B575" i="2"/>
  <c r="C557" i="1" l="1"/>
  <c r="B557" i="1"/>
  <c r="F557" i="1"/>
  <c r="G557" i="1"/>
  <c r="H557" i="1"/>
  <c r="A558" i="1" s="1"/>
  <c r="C576" i="2"/>
  <c r="D576" i="2" s="1"/>
  <c r="F576" i="2"/>
  <c r="G576" i="2"/>
  <c r="A577" i="2" s="1"/>
  <c r="B576" i="2"/>
  <c r="E576" i="2"/>
  <c r="C558" i="1" l="1"/>
  <c r="F558" i="1"/>
  <c r="G558" i="1"/>
  <c r="H558" i="1"/>
  <c r="A559" i="1" s="1"/>
  <c r="B558" i="1"/>
  <c r="C577" i="2"/>
  <c r="D577" i="2" s="1"/>
  <c r="F577" i="2"/>
  <c r="E577" i="2"/>
  <c r="G577" i="2"/>
  <c r="A578" i="2" s="1"/>
  <c r="B577" i="2"/>
  <c r="C559" i="1" l="1"/>
  <c r="B559" i="1"/>
  <c r="H559" i="1"/>
  <c r="A560" i="1" s="1"/>
  <c r="F559" i="1"/>
  <c r="G559" i="1"/>
  <c r="C578" i="2"/>
  <c r="D578" i="2" s="1"/>
  <c r="F578" i="2"/>
  <c r="B578" i="2"/>
  <c r="G578" i="2"/>
  <c r="A579" i="2" s="1"/>
  <c r="E578" i="2"/>
  <c r="F560" i="1" l="1"/>
  <c r="C560" i="1"/>
  <c r="G560" i="1"/>
  <c r="H560" i="1"/>
  <c r="A561" i="1" s="1"/>
  <c r="B560" i="1"/>
  <c r="E579" i="2"/>
  <c r="C579" i="2"/>
  <c r="D579" i="2" s="1"/>
  <c r="B579" i="2"/>
  <c r="G579" i="2"/>
  <c r="A580" i="2" s="1"/>
  <c r="F579" i="2"/>
  <c r="H561" i="1" l="1"/>
  <c r="A562" i="1" s="1"/>
  <c r="C561" i="1"/>
  <c r="G561" i="1"/>
  <c r="F561" i="1"/>
  <c r="B561" i="1"/>
  <c r="F580" i="2"/>
  <c r="E580" i="2"/>
  <c r="G580" i="2"/>
  <c r="A581" i="2" s="1"/>
  <c r="B580" i="2"/>
  <c r="C580" i="2"/>
  <c r="D580" i="2" s="1"/>
  <c r="B562" i="1" l="1"/>
  <c r="F562" i="1"/>
  <c r="H562" i="1"/>
  <c r="A563" i="1" s="1"/>
  <c r="C562" i="1"/>
  <c r="G562" i="1"/>
  <c r="E581" i="2"/>
  <c r="C581" i="2"/>
  <c r="D581" i="2" s="1"/>
  <c r="G581" i="2"/>
  <c r="A582" i="2" s="1"/>
  <c r="F581" i="2"/>
  <c r="B581" i="2"/>
  <c r="H563" i="1" l="1"/>
  <c r="A564" i="1" s="1"/>
  <c r="G563" i="1"/>
  <c r="F563" i="1"/>
  <c r="B563" i="1"/>
  <c r="C563" i="1"/>
  <c r="E582" i="2"/>
  <c r="B582" i="2"/>
  <c r="F582" i="2"/>
  <c r="C582" i="2"/>
  <c r="D582" i="2" s="1"/>
  <c r="G582" i="2"/>
  <c r="A583" i="2" s="1"/>
  <c r="C564" i="1" l="1"/>
  <c r="G564" i="1"/>
  <c r="H564" i="1"/>
  <c r="A565" i="1" s="1"/>
  <c r="B564" i="1"/>
  <c r="F564" i="1"/>
  <c r="F583" i="2"/>
  <c r="B583" i="2"/>
  <c r="E583" i="2"/>
  <c r="C583" i="2"/>
  <c r="D583" i="2" s="1"/>
  <c r="G583" i="2"/>
  <c r="A584" i="2" s="1"/>
  <c r="H565" i="1" l="1"/>
  <c r="A566" i="1" s="1"/>
  <c r="G565" i="1"/>
  <c r="C565" i="1"/>
  <c r="F565" i="1"/>
  <c r="B565" i="1"/>
  <c r="C584" i="2"/>
  <c r="D584" i="2" s="1"/>
  <c r="G584" i="2"/>
  <c r="A585" i="2" s="1"/>
  <c r="F584" i="2"/>
  <c r="B584" i="2"/>
  <c r="E584" i="2"/>
  <c r="C566" i="1" l="1"/>
  <c r="G566" i="1"/>
  <c r="B566" i="1"/>
  <c r="F566" i="1"/>
  <c r="H566" i="1"/>
  <c r="A567" i="1" s="1"/>
  <c r="G585" i="2"/>
  <c r="A586" i="2" s="1"/>
  <c r="E585" i="2"/>
  <c r="B585" i="2"/>
  <c r="F585" i="2"/>
  <c r="C585" i="2"/>
  <c r="D585" i="2" s="1"/>
  <c r="C567" i="1" l="1"/>
  <c r="F567" i="1"/>
  <c r="B567" i="1"/>
  <c r="H567" i="1"/>
  <c r="A568" i="1" s="1"/>
  <c r="G567" i="1"/>
  <c r="G586" i="2"/>
  <c r="A587" i="2" s="1"/>
  <c r="F586" i="2"/>
  <c r="E586" i="2"/>
  <c r="C586" i="2"/>
  <c r="D586" i="2" s="1"/>
  <c r="B586" i="2"/>
  <c r="H568" i="1" l="1"/>
  <c r="A569" i="1" s="1"/>
  <c r="C568" i="1"/>
  <c r="B568" i="1"/>
  <c r="G568" i="1"/>
  <c r="F568" i="1"/>
  <c r="E587" i="2"/>
  <c r="B587" i="2"/>
  <c r="C587" i="2"/>
  <c r="D587" i="2" s="1"/>
  <c r="G587" i="2"/>
  <c r="A588" i="2" s="1"/>
  <c r="F587" i="2"/>
  <c r="C569" i="1" l="1"/>
  <c r="F569" i="1"/>
  <c r="G569" i="1"/>
  <c r="B569" i="1"/>
  <c r="H569" i="1"/>
  <c r="A570" i="1" s="1"/>
  <c r="E588" i="2"/>
  <c r="F588" i="2"/>
  <c r="C588" i="2"/>
  <c r="D588" i="2" s="1"/>
  <c r="B588" i="2"/>
  <c r="G588" i="2"/>
  <c r="A589" i="2" s="1"/>
  <c r="G570" i="1" l="1"/>
  <c r="B570" i="1"/>
  <c r="H570" i="1"/>
  <c r="A571" i="1" s="1"/>
  <c r="C570" i="1"/>
  <c r="F570" i="1"/>
  <c r="G589" i="2"/>
  <c r="A590" i="2" s="1"/>
  <c r="C589" i="2"/>
  <c r="D589" i="2" s="1"/>
  <c r="B589" i="2"/>
  <c r="E589" i="2"/>
  <c r="F589" i="2"/>
  <c r="G571" i="1" l="1"/>
  <c r="B571" i="1"/>
  <c r="H571" i="1"/>
  <c r="A572" i="1" s="1"/>
  <c r="C571" i="1"/>
  <c r="F571" i="1"/>
  <c r="G590" i="2"/>
  <c r="A591" i="2" s="1"/>
  <c r="C590" i="2"/>
  <c r="D590" i="2" s="1"/>
  <c r="B590" i="2"/>
  <c r="F590" i="2"/>
  <c r="E590" i="2"/>
  <c r="F572" i="1" l="1"/>
  <c r="B572" i="1"/>
  <c r="H572" i="1"/>
  <c r="A573" i="1" s="1"/>
  <c r="G572" i="1"/>
  <c r="C572" i="1"/>
  <c r="C591" i="2"/>
  <c r="D591" i="2" s="1"/>
  <c r="B591" i="2"/>
  <c r="E591" i="2"/>
  <c r="F591" i="2"/>
  <c r="G591" i="2"/>
  <c r="A592" i="2" s="1"/>
  <c r="F573" i="1" l="1"/>
  <c r="H573" i="1"/>
  <c r="A574" i="1" s="1"/>
  <c r="B573" i="1"/>
  <c r="C573" i="1"/>
  <c r="G573" i="1"/>
  <c r="C592" i="2"/>
  <c r="D592" i="2" s="1"/>
  <c r="B592" i="2"/>
  <c r="E592" i="2"/>
  <c r="G592" i="2"/>
  <c r="A593" i="2" s="1"/>
  <c r="F592" i="2"/>
  <c r="C574" i="1" l="1"/>
  <c r="G574" i="1"/>
  <c r="B574" i="1"/>
  <c r="F574" i="1"/>
  <c r="H574" i="1"/>
  <c r="A575" i="1" s="1"/>
  <c r="E593" i="2"/>
  <c r="C593" i="2"/>
  <c r="D593" i="2" s="1"/>
  <c r="B593" i="2"/>
  <c r="G593" i="2"/>
  <c r="A594" i="2" s="1"/>
  <c r="F593" i="2"/>
  <c r="F575" i="1" l="1"/>
  <c r="C575" i="1"/>
  <c r="H575" i="1"/>
  <c r="A576" i="1" s="1"/>
  <c r="G575" i="1"/>
  <c r="B575" i="1"/>
  <c r="F594" i="2"/>
  <c r="E594" i="2"/>
  <c r="B594" i="2"/>
  <c r="C594" i="2"/>
  <c r="D594" i="2" s="1"/>
  <c r="G594" i="2"/>
  <c r="A595" i="2" s="1"/>
  <c r="B576" i="1" l="1"/>
  <c r="C576" i="1"/>
  <c r="H576" i="1"/>
  <c r="A577" i="1" s="1"/>
  <c r="F576" i="1"/>
  <c r="G576" i="1"/>
  <c r="G595" i="2"/>
  <c r="A596" i="2" s="1"/>
  <c r="B595" i="2"/>
  <c r="E595" i="2"/>
  <c r="C595" i="2"/>
  <c r="D595" i="2" s="1"/>
  <c r="F595" i="2"/>
  <c r="G577" i="1" l="1"/>
  <c r="B577" i="1"/>
  <c r="H577" i="1"/>
  <c r="A578" i="1" s="1"/>
  <c r="F577" i="1"/>
  <c r="C577" i="1"/>
  <c r="G596" i="2"/>
  <c r="A597" i="2" s="1"/>
  <c r="B596" i="2"/>
  <c r="C596" i="2"/>
  <c r="D596" i="2" s="1"/>
  <c r="E596" i="2"/>
  <c r="F596" i="2"/>
  <c r="F578" i="1" l="1"/>
  <c r="H578" i="1"/>
  <c r="A579" i="1" s="1"/>
  <c r="B578" i="1"/>
  <c r="C578" i="1"/>
  <c r="G578" i="1"/>
  <c r="B597" i="2"/>
  <c r="C597" i="2"/>
  <c r="D597" i="2" s="1"/>
  <c r="E597" i="2"/>
  <c r="F597" i="2"/>
  <c r="G597" i="2"/>
  <c r="A598" i="2" s="1"/>
  <c r="F579" i="1" l="1"/>
  <c r="G579" i="1"/>
  <c r="C579" i="1"/>
  <c r="H579" i="1"/>
  <c r="A580" i="1" s="1"/>
  <c r="B579" i="1"/>
  <c r="C598" i="2"/>
  <c r="D598" i="2" s="1"/>
  <c r="G598" i="2"/>
  <c r="A599" i="2" s="1"/>
  <c r="B598" i="2"/>
  <c r="F598" i="2"/>
  <c r="E598" i="2"/>
  <c r="H580" i="1" l="1"/>
  <c r="A581" i="1" s="1"/>
  <c r="F580" i="1"/>
  <c r="B580" i="1"/>
  <c r="G580" i="1"/>
  <c r="C580" i="1"/>
  <c r="C599" i="2"/>
  <c r="D599" i="2" s="1"/>
  <c r="B599" i="2"/>
  <c r="E599" i="2"/>
  <c r="G599" i="2"/>
  <c r="A600" i="2" s="1"/>
  <c r="F599" i="2"/>
  <c r="C581" i="1" l="1"/>
  <c r="F581" i="1"/>
  <c r="H581" i="1"/>
  <c r="A582" i="1" s="1"/>
  <c r="B581" i="1"/>
  <c r="G581" i="1"/>
  <c r="B600" i="2"/>
  <c r="F600" i="2"/>
  <c r="G600" i="2"/>
  <c r="A601" i="2" s="1"/>
  <c r="C600" i="2"/>
  <c r="D600" i="2" s="1"/>
  <c r="E600" i="2"/>
  <c r="H582" i="1" l="1"/>
  <c r="A583" i="1" s="1"/>
  <c r="G582" i="1"/>
  <c r="F582" i="1"/>
  <c r="C582" i="1"/>
  <c r="B582" i="1"/>
  <c r="F601" i="2"/>
  <c r="C601" i="2"/>
  <c r="D601" i="2" s="1"/>
  <c r="B601" i="2"/>
  <c r="E601" i="2"/>
  <c r="G601" i="2"/>
  <c r="A602" i="2" s="1"/>
  <c r="B583" i="1" l="1"/>
  <c r="F583" i="1"/>
  <c r="G583" i="1"/>
  <c r="C583" i="1"/>
  <c r="H583" i="1"/>
  <c r="A584" i="1" s="1"/>
  <c r="G602" i="2"/>
  <c r="A603" i="2" s="1"/>
  <c r="F602" i="2"/>
  <c r="C602" i="2"/>
  <c r="D602" i="2" s="1"/>
  <c r="B602" i="2"/>
  <c r="E602" i="2"/>
  <c r="C584" i="1" l="1"/>
  <c r="H584" i="1"/>
  <c r="A585" i="1" s="1"/>
  <c r="G584" i="1"/>
  <c r="F584" i="1"/>
  <c r="B584" i="1"/>
  <c r="B603" i="2"/>
  <c r="G603" i="2"/>
  <c r="A604" i="2" s="1"/>
  <c r="F603" i="2"/>
  <c r="C603" i="2"/>
  <c r="D603" i="2" s="1"/>
  <c r="E603" i="2"/>
  <c r="F585" i="1" l="1"/>
  <c r="C585" i="1"/>
  <c r="B585" i="1"/>
  <c r="G585" i="1"/>
  <c r="H585" i="1"/>
  <c r="A586" i="1" s="1"/>
  <c r="B604" i="2"/>
  <c r="E604" i="2"/>
  <c r="F604" i="2"/>
  <c r="C604" i="2"/>
  <c r="D604" i="2" s="1"/>
  <c r="G604" i="2"/>
  <c r="A605" i="2" s="1"/>
  <c r="H586" i="1" l="1"/>
  <c r="A587" i="1" s="1"/>
  <c r="F586" i="1"/>
  <c r="C586" i="1"/>
  <c r="B586" i="1"/>
  <c r="G586" i="1"/>
  <c r="E605" i="2"/>
  <c r="G605" i="2"/>
  <c r="A606" i="2" s="1"/>
  <c r="B605" i="2"/>
  <c r="F605" i="2"/>
  <c r="C605" i="2"/>
  <c r="D605" i="2" s="1"/>
  <c r="C587" i="1" l="1"/>
  <c r="G587" i="1"/>
  <c r="H587" i="1"/>
  <c r="A588" i="1" s="1"/>
  <c r="F587" i="1"/>
  <c r="B587" i="1"/>
  <c r="G606" i="2"/>
  <c r="A607" i="2" s="1"/>
  <c r="E606" i="2"/>
  <c r="C606" i="2"/>
  <c r="D606" i="2" s="1"/>
  <c r="B606" i="2"/>
  <c r="F606" i="2"/>
  <c r="G588" i="1" l="1"/>
  <c r="C588" i="1"/>
  <c r="B588" i="1"/>
  <c r="F588" i="1"/>
  <c r="H588" i="1"/>
  <c r="A589" i="1" s="1"/>
  <c r="F607" i="2"/>
  <c r="C607" i="2"/>
  <c r="D607" i="2" s="1"/>
  <c r="B607" i="2"/>
  <c r="G607" i="2"/>
  <c r="A608" i="2" s="1"/>
  <c r="E607" i="2"/>
  <c r="B589" i="1" l="1"/>
  <c r="H589" i="1"/>
  <c r="A590" i="1" s="1"/>
  <c r="C589" i="1"/>
  <c r="G589" i="1"/>
  <c r="F589" i="1"/>
  <c r="E608" i="2"/>
  <c r="C608" i="2"/>
  <c r="D608" i="2" s="1"/>
  <c r="F608" i="2"/>
  <c r="B608" i="2"/>
  <c r="G608" i="2"/>
  <c r="A609" i="2" s="1"/>
  <c r="H590" i="1" l="1"/>
  <c r="A591" i="1" s="1"/>
  <c r="B590" i="1"/>
  <c r="G590" i="1"/>
  <c r="F590" i="1"/>
  <c r="C590" i="1"/>
  <c r="B609" i="2"/>
  <c r="F609" i="2"/>
  <c r="C609" i="2"/>
  <c r="D609" i="2" s="1"/>
  <c r="E609" i="2"/>
  <c r="G609" i="2"/>
  <c r="A610" i="2" s="1"/>
  <c r="B591" i="1" l="1"/>
  <c r="F591" i="1"/>
  <c r="H591" i="1"/>
  <c r="A592" i="1" s="1"/>
  <c r="G591" i="1"/>
  <c r="C591" i="1"/>
  <c r="C610" i="2"/>
  <c r="D610" i="2" s="1"/>
  <c r="F610" i="2"/>
  <c r="G610" i="2"/>
  <c r="A611" i="2" s="1"/>
  <c r="E610" i="2"/>
  <c r="B610" i="2"/>
  <c r="C592" i="1" l="1"/>
  <c r="F592" i="1"/>
  <c r="H592" i="1"/>
  <c r="A593" i="1" s="1"/>
  <c r="B592" i="1"/>
  <c r="G592" i="1"/>
  <c r="B611" i="2"/>
  <c r="F611" i="2"/>
  <c r="G611" i="2"/>
  <c r="A612" i="2" s="1"/>
  <c r="C611" i="2"/>
  <c r="D611" i="2" s="1"/>
  <c r="E611" i="2"/>
  <c r="G593" i="1" l="1"/>
  <c r="H593" i="1"/>
  <c r="A594" i="1" s="1"/>
  <c r="B593" i="1"/>
  <c r="C593" i="1"/>
  <c r="F593" i="1"/>
  <c r="B612" i="2"/>
  <c r="G612" i="2"/>
  <c r="A613" i="2" s="1"/>
  <c r="F612" i="2"/>
  <c r="E612" i="2"/>
  <c r="C612" i="2"/>
  <c r="D612" i="2" s="1"/>
  <c r="B594" i="1" l="1"/>
  <c r="F594" i="1"/>
  <c r="H594" i="1"/>
  <c r="A595" i="1" s="1"/>
  <c r="C594" i="1"/>
  <c r="G594" i="1"/>
  <c r="C613" i="2"/>
  <c r="D613" i="2" s="1"/>
  <c r="B613" i="2"/>
  <c r="G613" i="2"/>
  <c r="A614" i="2" s="1"/>
  <c r="E613" i="2"/>
  <c r="F613" i="2"/>
  <c r="G595" i="1" l="1"/>
  <c r="H595" i="1"/>
  <c r="A596" i="1" s="1"/>
  <c r="B595" i="1"/>
  <c r="C595" i="1"/>
  <c r="F595" i="1"/>
  <c r="E614" i="2"/>
  <c r="B614" i="2"/>
  <c r="F614" i="2"/>
  <c r="C614" i="2"/>
  <c r="D614" i="2" s="1"/>
  <c r="G614" i="2"/>
  <c r="A615" i="2" s="1"/>
  <c r="C596" i="1" l="1"/>
  <c r="G596" i="1"/>
  <c r="H596" i="1"/>
  <c r="A597" i="1" s="1"/>
  <c r="F596" i="1"/>
  <c r="B596" i="1"/>
  <c r="F615" i="2"/>
  <c r="B615" i="2"/>
  <c r="E615" i="2"/>
  <c r="C615" i="2"/>
  <c r="D615" i="2" s="1"/>
  <c r="G615" i="2"/>
  <c r="A616" i="2" s="1"/>
  <c r="C597" i="1" l="1"/>
  <c r="F597" i="1"/>
  <c r="G597" i="1"/>
  <c r="H597" i="1"/>
  <c r="A598" i="1" s="1"/>
  <c r="B597" i="1"/>
  <c r="G616" i="2"/>
  <c r="A617" i="2" s="1"/>
  <c r="C616" i="2"/>
  <c r="D616" i="2" s="1"/>
  <c r="F616" i="2"/>
  <c r="B616" i="2"/>
  <c r="E616" i="2"/>
  <c r="H598" i="1" l="1"/>
  <c r="A599" i="1" s="1"/>
  <c r="F598" i="1"/>
  <c r="B598" i="1"/>
  <c r="C598" i="1"/>
  <c r="G598" i="1"/>
  <c r="G617" i="2"/>
  <c r="A618" i="2" s="1"/>
  <c r="C617" i="2"/>
  <c r="D617" i="2" s="1"/>
  <c r="E617" i="2"/>
  <c r="F617" i="2"/>
  <c r="B617" i="2"/>
  <c r="G599" i="1" l="1"/>
  <c r="F599" i="1"/>
  <c r="H599" i="1"/>
  <c r="A600" i="1" s="1"/>
  <c r="C599" i="1"/>
  <c r="B599" i="1"/>
  <c r="B618" i="2"/>
  <c r="E618" i="2"/>
  <c r="C618" i="2"/>
  <c r="D618" i="2" s="1"/>
  <c r="G618" i="2"/>
  <c r="A619" i="2" s="1"/>
  <c r="F618" i="2"/>
  <c r="F600" i="1" l="1"/>
  <c r="H600" i="1"/>
  <c r="A601" i="1" s="1"/>
  <c r="G600" i="1"/>
  <c r="B600" i="1"/>
  <c r="C600" i="1"/>
  <c r="B619" i="2"/>
  <c r="E619" i="2"/>
  <c r="F619" i="2"/>
  <c r="G619" i="2"/>
  <c r="A620" i="2" s="1"/>
  <c r="C619" i="2"/>
  <c r="D619" i="2" s="1"/>
  <c r="F601" i="1" l="1"/>
  <c r="H601" i="1"/>
  <c r="A602" i="1" s="1"/>
  <c r="B601" i="1"/>
  <c r="G601" i="1"/>
  <c r="C601" i="1"/>
  <c r="B620" i="2"/>
  <c r="F620" i="2"/>
  <c r="C620" i="2"/>
  <c r="D620" i="2" s="1"/>
  <c r="E620" i="2"/>
  <c r="G620" i="2"/>
  <c r="A621" i="2" s="1"/>
  <c r="C602" i="1" l="1"/>
  <c r="B602" i="1"/>
  <c r="G602" i="1"/>
  <c r="H602" i="1"/>
  <c r="A603" i="1" s="1"/>
  <c r="F602" i="1"/>
  <c r="C621" i="2"/>
  <c r="D621" i="2" s="1"/>
  <c r="B621" i="2"/>
  <c r="G621" i="2"/>
  <c r="A622" i="2" s="1"/>
  <c r="F621" i="2"/>
  <c r="E621" i="2"/>
  <c r="C603" i="1" l="1"/>
  <c r="F603" i="1"/>
  <c r="G603" i="1"/>
  <c r="B603" i="1"/>
  <c r="H603" i="1"/>
  <c r="A604" i="1" s="1"/>
  <c r="G622" i="2"/>
  <c r="A623" i="2" s="1"/>
  <c r="E622" i="2"/>
  <c r="B622" i="2"/>
  <c r="C622" i="2"/>
  <c r="D622" i="2" s="1"/>
  <c r="F622" i="2"/>
  <c r="B604" i="1" l="1"/>
  <c r="G604" i="1"/>
  <c r="F604" i="1"/>
  <c r="C604" i="1"/>
  <c r="H604" i="1"/>
  <c r="A605" i="1" s="1"/>
  <c r="F623" i="2"/>
  <c r="E623" i="2"/>
  <c r="G623" i="2"/>
  <c r="A624" i="2" s="1"/>
  <c r="C623" i="2"/>
  <c r="D623" i="2" s="1"/>
  <c r="B623" i="2"/>
  <c r="F605" i="1" l="1"/>
  <c r="H605" i="1"/>
  <c r="A606" i="1" s="1"/>
  <c r="B605" i="1"/>
  <c r="G605" i="1"/>
  <c r="C605" i="1"/>
  <c r="E624" i="2"/>
  <c r="B624" i="2"/>
  <c r="F624" i="2"/>
  <c r="G624" i="2"/>
  <c r="A625" i="2" s="1"/>
  <c r="C624" i="2"/>
  <c r="D624" i="2" s="1"/>
  <c r="B606" i="1" l="1"/>
  <c r="C606" i="1"/>
  <c r="F606" i="1"/>
  <c r="H606" i="1"/>
  <c r="A607" i="1" s="1"/>
  <c r="G606" i="1"/>
  <c r="F625" i="2"/>
  <c r="B625" i="2"/>
  <c r="E625" i="2"/>
  <c r="C625" i="2"/>
  <c r="D625" i="2" s="1"/>
  <c r="G625" i="2"/>
  <c r="A626" i="2" s="1"/>
  <c r="H607" i="1" l="1"/>
  <c r="A608" i="1" s="1"/>
  <c r="F607" i="1"/>
  <c r="G607" i="1"/>
  <c r="C607" i="1"/>
  <c r="B607" i="1"/>
  <c r="F626" i="2"/>
  <c r="E626" i="2"/>
  <c r="B626" i="2"/>
  <c r="C626" i="2"/>
  <c r="D626" i="2" s="1"/>
  <c r="G626" i="2"/>
  <c r="A627" i="2" s="1"/>
  <c r="F608" i="1" l="1"/>
  <c r="H608" i="1"/>
  <c r="A609" i="1" s="1"/>
  <c r="G608" i="1"/>
  <c r="C608" i="1"/>
  <c r="B608" i="1"/>
  <c r="E627" i="2"/>
  <c r="G627" i="2"/>
  <c r="A628" i="2" s="1"/>
  <c r="B627" i="2"/>
  <c r="C627" i="2"/>
  <c r="D627" i="2" s="1"/>
  <c r="F627" i="2"/>
  <c r="G609" i="1" l="1"/>
  <c r="H609" i="1"/>
  <c r="A610" i="1" s="1"/>
  <c r="F609" i="1"/>
  <c r="B609" i="1"/>
  <c r="C609" i="1"/>
  <c r="F628" i="2"/>
  <c r="E628" i="2"/>
  <c r="B628" i="2"/>
  <c r="C628" i="2"/>
  <c r="D628" i="2" s="1"/>
  <c r="G628" i="2"/>
  <c r="A629" i="2" s="1"/>
  <c r="B610" i="1" l="1"/>
  <c r="H610" i="1"/>
  <c r="A611" i="1" s="1"/>
  <c r="C610" i="1"/>
  <c r="G610" i="1"/>
  <c r="F610" i="1"/>
  <c r="E629" i="2"/>
  <c r="C629" i="2"/>
  <c r="D629" i="2" s="1"/>
  <c r="F629" i="2"/>
  <c r="G629" i="2"/>
  <c r="A630" i="2" s="1"/>
  <c r="B629" i="2"/>
  <c r="B611" i="1" l="1"/>
  <c r="C611" i="1"/>
  <c r="H611" i="1"/>
  <c r="A612" i="1" s="1"/>
  <c r="F611" i="1"/>
  <c r="G611" i="1"/>
  <c r="F630" i="2"/>
  <c r="G630" i="2"/>
  <c r="A631" i="2" s="1"/>
  <c r="B630" i="2"/>
  <c r="C630" i="2"/>
  <c r="D630" i="2" s="1"/>
  <c r="E630" i="2"/>
  <c r="F612" i="1" l="1"/>
  <c r="B612" i="1"/>
  <c r="G612" i="1"/>
  <c r="C612" i="1"/>
  <c r="H612" i="1"/>
  <c r="A613" i="1" s="1"/>
  <c r="F631" i="2"/>
  <c r="C631" i="2"/>
  <c r="D631" i="2" s="1"/>
  <c r="B631" i="2"/>
  <c r="E631" i="2"/>
  <c r="G631" i="2"/>
  <c r="A632" i="2" s="1"/>
  <c r="C613" i="1" l="1"/>
  <c r="F613" i="1"/>
  <c r="G613" i="1"/>
  <c r="H613" i="1"/>
  <c r="A614" i="1" s="1"/>
  <c r="B613" i="1"/>
  <c r="G632" i="2"/>
  <c r="A633" i="2" s="1"/>
  <c r="B632" i="2"/>
  <c r="E632" i="2"/>
  <c r="C632" i="2"/>
  <c r="D632" i="2" s="1"/>
  <c r="F632" i="2"/>
  <c r="B614" i="1" l="1"/>
  <c r="C614" i="1"/>
  <c r="F614" i="1"/>
  <c r="G614" i="1"/>
  <c r="H614" i="1"/>
  <c r="A615" i="1" s="1"/>
  <c r="C633" i="2"/>
  <c r="D633" i="2" s="1"/>
  <c r="F633" i="2"/>
  <c r="B633" i="2"/>
  <c r="G633" i="2"/>
  <c r="A634" i="2" s="1"/>
  <c r="E633" i="2"/>
  <c r="H615" i="1" l="1"/>
  <c r="A616" i="1" s="1"/>
  <c r="F615" i="1"/>
  <c r="C615" i="1"/>
  <c r="G615" i="1"/>
  <c r="B615" i="1"/>
  <c r="G634" i="2"/>
  <c r="A635" i="2" s="1"/>
  <c r="F634" i="2"/>
  <c r="E634" i="2"/>
  <c r="C634" i="2"/>
  <c r="D634" i="2" s="1"/>
  <c r="B634" i="2"/>
  <c r="B616" i="1" l="1"/>
  <c r="C616" i="1"/>
  <c r="H616" i="1"/>
  <c r="A617" i="1" s="1"/>
  <c r="G616" i="1"/>
  <c r="F616" i="1"/>
  <c r="F635" i="2"/>
  <c r="G635" i="2"/>
  <c r="A636" i="2" s="1"/>
  <c r="C635" i="2"/>
  <c r="D635" i="2" s="1"/>
  <c r="B635" i="2"/>
  <c r="E635" i="2"/>
  <c r="B617" i="1" l="1"/>
  <c r="H617" i="1"/>
  <c r="A618" i="1" s="1"/>
  <c r="F617" i="1"/>
  <c r="G617" i="1"/>
  <c r="C617" i="1"/>
  <c r="E636" i="2"/>
  <c r="C636" i="2"/>
  <c r="D636" i="2" s="1"/>
  <c r="B636" i="2"/>
  <c r="G636" i="2"/>
  <c r="A637" i="2" s="1"/>
  <c r="F636" i="2"/>
  <c r="H618" i="1" l="1"/>
  <c r="A619" i="1" s="1"/>
  <c r="F618" i="1"/>
  <c r="B618" i="1"/>
  <c r="G618" i="1"/>
  <c r="C618" i="1"/>
  <c r="E637" i="2"/>
  <c r="F637" i="2"/>
  <c r="B637" i="2"/>
  <c r="C637" i="2"/>
  <c r="D637" i="2" s="1"/>
  <c r="G637" i="2"/>
  <c r="A638" i="2" s="1"/>
  <c r="F619" i="1" l="1"/>
  <c r="H619" i="1"/>
  <c r="A620" i="1" s="1"/>
  <c r="C619" i="1"/>
  <c r="G619" i="1"/>
  <c r="B619" i="1"/>
  <c r="E638" i="2"/>
  <c r="G638" i="2"/>
  <c r="A639" i="2" s="1"/>
  <c r="C638" i="2"/>
  <c r="D638" i="2" s="1"/>
  <c r="B638" i="2"/>
  <c r="F638" i="2"/>
  <c r="C620" i="1" l="1"/>
  <c r="B620" i="1"/>
  <c r="H620" i="1"/>
  <c r="A621" i="1" s="1"/>
  <c r="F620" i="1"/>
  <c r="G620" i="1"/>
  <c r="E639" i="2"/>
  <c r="C639" i="2"/>
  <c r="D639" i="2" s="1"/>
  <c r="G639" i="2"/>
  <c r="A640" i="2" s="1"/>
  <c r="F639" i="2"/>
  <c r="B639" i="2"/>
  <c r="H621" i="1" l="1"/>
  <c r="A622" i="1" s="1"/>
  <c r="B621" i="1"/>
  <c r="F621" i="1"/>
  <c r="C621" i="1"/>
  <c r="G621" i="1"/>
  <c r="B640" i="2"/>
  <c r="E640" i="2"/>
  <c r="G640" i="2"/>
  <c r="A641" i="2" s="1"/>
  <c r="F640" i="2"/>
  <c r="C640" i="2"/>
  <c r="D640" i="2" s="1"/>
  <c r="F622" i="1" l="1"/>
  <c r="G622" i="1"/>
  <c r="B622" i="1"/>
  <c r="H622" i="1"/>
  <c r="A623" i="1" s="1"/>
  <c r="C622" i="1"/>
  <c r="C641" i="2"/>
  <c r="D641" i="2" s="1"/>
  <c r="F641" i="2"/>
  <c r="E641" i="2"/>
  <c r="G641" i="2"/>
  <c r="A642" i="2" s="1"/>
  <c r="B641" i="2"/>
  <c r="H623" i="1" l="1"/>
  <c r="A624" i="1" s="1"/>
  <c r="B623" i="1"/>
  <c r="C623" i="1"/>
  <c r="G623" i="1"/>
  <c r="F623" i="1"/>
  <c r="E642" i="2"/>
  <c r="B642" i="2"/>
  <c r="G642" i="2"/>
  <c r="A643" i="2" s="1"/>
  <c r="F642" i="2"/>
  <c r="C642" i="2"/>
  <c r="D642" i="2" s="1"/>
  <c r="G624" i="1" l="1"/>
  <c r="B624" i="1"/>
  <c r="C624" i="1"/>
  <c r="H624" i="1"/>
  <c r="A625" i="1" s="1"/>
  <c r="F624" i="1"/>
  <c r="F643" i="2"/>
  <c r="G643" i="2"/>
  <c r="A644" i="2" s="1"/>
  <c r="E643" i="2"/>
  <c r="B643" i="2"/>
  <c r="C643" i="2"/>
  <c r="D643" i="2" s="1"/>
  <c r="H625" i="1" l="1"/>
  <c r="A626" i="1" s="1"/>
  <c r="B625" i="1"/>
  <c r="C625" i="1"/>
  <c r="F625" i="1"/>
  <c r="G625" i="1"/>
  <c r="G644" i="2"/>
  <c r="A645" i="2" s="1"/>
  <c r="E644" i="2"/>
  <c r="B644" i="2"/>
  <c r="F644" i="2"/>
  <c r="C644" i="2"/>
  <c r="D644" i="2" s="1"/>
  <c r="F626" i="1" l="1"/>
  <c r="B626" i="1"/>
  <c r="G626" i="1"/>
  <c r="H626" i="1"/>
  <c r="A627" i="1" s="1"/>
  <c r="C626" i="1"/>
  <c r="C645" i="2"/>
  <c r="D645" i="2" s="1"/>
  <c r="G645" i="2"/>
  <c r="A646" i="2" s="1"/>
  <c r="B645" i="2"/>
  <c r="E645" i="2"/>
  <c r="F645" i="2"/>
  <c r="G627" i="1" l="1"/>
  <c r="B627" i="1"/>
  <c r="C627" i="1"/>
  <c r="F627" i="1"/>
  <c r="H627" i="1"/>
  <c r="A628" i="1" s="1"/>
  <c r="E646" i="2"/>
  <c r="F646" i="2"/>
  <c r="C646" i="2"/>
  <c r="D646" i="2" s="1"/>
  <c r="G646" i="2"/>
  <c r="A647" i="2" s="1"/>
  <c r="B646" i="2"/>
  <c r="B628" i="1" l="1"/>
  <c r="F628" i="1"/>
  <c r="G628" i="1"/>
  <c r="H628" i="1"/>
  <c r="A629" i="1" s="1"/>
  <c r="C628" i="1"/>
  <c r="F647" i="2"/>
  <c r="E647" i="2"/>
  <c r="C647" i="2"/>
  <c r="D647" i="2" s="1"/>
  <c r="G647" i="2"/>
  <c r="A648" i="2" s="1"/>
  <c r="B647" i="2"/>
  <c r="B629" i="1" l="1"/>
  <c r="H629" i="1"/>
  <c r="A630" i="1" s="1"/>
  <c r="G629" i="1"/>
  <c r="C629" i="1"/>
  <c r="F629" i="1"/>
  <c r="G648" i="2"/>
  <c r="A649" i="2" s="1"/>
  <c r="E648" i="2"/>
  <c r="B648" i="2"/>
  <c r="C648" i="2"/>
  <c r="D648" i="2" s="1"/>
  <c r="F648" i="2"/>
  <c r="C630" i="1" l="1"/>
  <c r="F630" i="1"/>
  <c r="H630" i="1"/>
  <c r="A631" i="1" s="1"/>
  <c r="G630" i="1"/>
  <c r="B630" i="1"/>
  <c r="E649" i="2"/>
  <c r="C649" i="2"/>
  <c r="D649" i="2" s="1"/>
  <c r="B649" i="2"/>
  <c r="F649" i="2"/>
  <c r="G649" i="2"/>
  <c r="A650" i="2" s="1"/>
  <c r="G631" i="1" l="1"/>
  <c r="B631" i="1"/>
  <c r="F631" i="1"/>
  <c r="H631" i="1"/>
  <c r="A632" i="1" s="1"/>
  <c r="C631" i="1"/>
  <c r="B650" i="2"/>
  <c r="E650" i="2"/>
  <c r="F650" i="2"/>
  <c r="C650" i="2"/>
  <c r="D650" i="2" s="1"/>
  <c r="G650" i="2"/>
  <c r="A651" i="2" s="1"/>
  <c r="F632" i="1" l="1"/>
  <c r="H632" i="1"/>
  <c r="A633" i="1" s="1"/>
  <c r="C632" i="1"/>
  <c r="B632" i="1"/>
  <c r="G632" i="1"/>
  <c r="E651" i="2"/>
  <c r="F651" i="2"/>
  <c r="C651" i="2"/>
  <c r="D651" i="2" s="1"/>
  <c r="B651" i="2"/>
  <c r="G651" i="2"/>
  <c r="A652" i="2" s="1"/>
  <c r="B633" i="1" l="1"/>
  <c r="C633" i="1"/>
  <c r="G633" i="1"/>
  <c r="H633" i="1"/>
  <c r="A634" i="1" s="1"/>
  <c r="F633" i="1"/>
  <c r="G652" i="2"/>
  <c r="A653" i="2" s="1"/>
  <c r="F652" i="2"/>
  <c r="C652" i="2"/>
  <c r="D652" i="2" s="1"/>
  <c r="E652" i="2"/>
  <c r="B652" i="2"/>
  <c r="H634" i="1" l="1"/>
  <c r="A635" i="1" s="1"/>
  <c r="G634" i="1"/>
  <c r="F634" i="1"/>
  <c r="C634" i="1"/>
  <c r="B634" i="1"/>
  <c r="F653" i="2"/>
  <c r="G653" i="2"/>
  <c r="A654" i="2" s="1"/>
  <c r="B653" i="2"/>
  <c r="E653" i="2"/>
  <c r="C653" i="2"/>
  <c r="D653" i="2" s="1"/>
  <c r="G635" i="1" l="1"/>
  <c r="H635" i="1"/>
  <c r="A636" i="1" s="1"/>
  <c r="B635" i="1"/>
  <c r="C635" i="1"/>
  <c r="F635" i="1"/>
  <c r="B654" i="2"/>
  <c r="E654" i="2"/>
  <c r="G654" i="2"/>
  <c r="A655" i="2" s="1"/>
  <c r="F654" i="2"/>
  <c r="C654" i="2"/>
  <c r="D654" i="2" s="1"/>
  <c r="G636" i="1" l="1"/>
  <c r="B636" i="1"/>
  <c r="F636" i="1"/>
  <c r="C636" i="1"/>
  <c r="H636" i="1"/>
  <c r="A637" i="1" s="1"/>
  <c r="B655" i="2"/>
  <c r="C655" i="2"/>
  <c r="D655" i="2" s="1"/>
  <c r="G655" i="2"/>
  <c r="A656" i="2" s="1"/>
  <c r="E655" i="2"/>
  <c r="F655" i="2"/>
  <c r="F637" i="1" l="1"/>
  <c r="G637" i="1"/>
  <c r="C637" i="1"/>
  <c r="H637" i="1"/>
  <c r="A638" i="1" s="1"/>
  <c r="B637" i="1"/>
  <c r="E656" i="2"/>
  <c r="G656" i="2"/>
  <c r="A657" i="2" s="1"/>
  <c r="B656" i="2"/>
  <c r="C656" i="2"/>
  <c r="D656" i="2" s="1"/>
  <c r="F656" i="2"/>
  <c r="F638" i="1" l="1"/>
  <c r="G638" i="1"/>
  <c r="H638" i="1"/>
  <c r="A639" i="1" s="1"/>
  <c r="C638" i="1"/>
  <c r="B638" i="1"/>
  <c r="E657" i="2"/>
  <c r="G657" i="2"/>
  <c r="A658" i="2" s="1"/>
  <c r="C657" i="2"/>
  <c r="D657" i="2" s="1"/>
  <c r="B657" i="2"/>
  <c r="F657" i="2"/>
  <c r="F639" i="1" l="1"/>
  <c r="B639" i="1"/>
  <c r="H639" i="1"/>
  <c r="A640" i="1" s="1"/>
  <c r="C639" i="1"/>
  <c r="G639" i="1"/>
  <c r="E658" i="2"/>
  <c r="B658" i="2"/>
  <c r="G658" i="2"/>
  <c r="A659" i="2" s="1"/>
  <c r="C658" i="2"/>
  <c r="D658" i="2" s="1"/>
  <c r="F658" i="2"/>
  <c r="C640" i="1" l="1"/>
  <c r="G640" i="1"/>
  <c r="H640" i="1"/>
  <c r="A641" i="1" s="1"/>
  <c r="B640" i="1"/>
  <c r="F640" i="1"/>
  <c r="C659" i="2"/>
  <c r="D659" i="2" s="1"/>
  <c r="G659" i="2"/>
  <c r="A660" i="2" s="1"/>
  <c r="E659" i="2"/>
  <c r="F659" i="2"/>
  <c r="B659" i="2"/>
  <c r="H641" i="1" l="1"/>
  <c r="A642" i="1" s="1"/>
  <c r="C641" i="1"/>
  <c r="F641" i="1"/>
  <c r="G641" i="1"/>
  <c r="B641" i="1"/>
  <c r="E660" i="2"/>
  <c r="C660" i="2"/>
  <c r="D660" i="2" s="1"/>
  <c r="G660" i="2"/>
  <c r="A661" i="2" s="1"/>
  <c r="B660" i="2"/>
  <c r="F660" i="2"/>
  <c r="G642" i="1" l="1"/>
  <c r="H642" i="1"/>
  <c r="A643" i="1" s="1"/>
  <c r="B642" i="1"/>
  <c r="F642" i="1"/>
  <c r="C642" i="1"/>
  <c r="F661" i="2"/>
  <c r="C661" i="2"/>
  <c r="D661" i="2" s="1"/>
  <c r="B661" i="2"/>
  <c r="E661" i="2"/>
  <c r="G661" i="2"/>
  <c r="A662" i="2" s="1"/>
  <c r="H643" i="1" l="1"/>
  <c r="A644" i="1" s="1"/>
  <c r="C643" i="1"/>
  <c r="G643" i="1"/>
  <c r="F643" i="1"/>
  <c r="B643" i="1"/>
  <c r="G662" i="2"/>
  <c r="A663" i="2" s="1"/>
  <c r="B662" i="2"/>
  <c r="F662" i="2"/>
  <c r="E662" i="2"/>
  <c r="C662" i="2"/>
  <c r="D662" i="2" s="1"/>
  <c r="C644" i="1" l="1"/>
  <c r="B644" i="1"/>
  <c r="G644" i="1"/>
  <c r="H644" i="1"/>
  <c r="A645" i="1" s="1"/>
  <c r="F644" i="1"/>
  <c r="F663" i="2"/>
  <c r="C663" i="2"/>
  <c r="D663" i="2" s="1"/>
  <c r="E663" i="2"/>
  <c r="B663" i="2"/>
  <c r="G663" i="2"/>
  <c r="A664" i="2" s="1"/>
  <c r="H645" i="1" l="1"/>
  <c r="A646" i="1" s="1"/>
  <c r="G645" i="1"/>
  <c r="B645" i="1"/>
  <c r="F645" i="1"/>
  <c r="C645" i="1"/>
  <c r="B664" i="2"/>
  <c r="C664" i="2"/>
  <c r="D664" i="2" s="1"/>
  <c r="E664" i="2"/>
  <c r="G664" i="2"/>
  <c r="A665" i="2" s="1"/>
  <c r="F664" i="2"/>
  <c r="H646" i="1" l="1"/>
  <c r="A647" i="1" s="1"/>
  <c r="B646" i="1"/>
  <c r="C646" i="1"/>
  <c r="G646" i="1"/>
  <c r="F646" i="1"/>
  <c r="E665" i="2"/>
  <c r="B665" i="2"/>
  <c r="G665" i="2"/>
  <c r="A666" i="2" s="1"/>
  <c r="C665" i="2"/>
  <c r="D665" i="2" s="1"/>
  <c r="F665" i="2"/>
  <c r="G647" i="1" l="1"/>
  <c r="B647" i="1"/>
  <c r="H647" i="1"/>
  <c r="A648" i="1" s="1"/>
  <c r="C647" i="1"/>
  <c r="F647" i="1"/>
  <c r="G666" i="2"/>
  <c r="A667" i="2" s="1"/>
  <c r="B666" i="2"/>
  <c r="E666" i="2"/>
  <c r="F666" i="2"/>
  <c r="C666" i="2"/>
  <c r="D666" i="2" s="1"/>
  <c r="H648" i="1" l="1"/>
  <c r="A649" i="1" s="1"/>
  <c r="F648" i="1"/>
  <c r="C648" i="1"/>
  <c r="G648" i="1"/>
  <c r="B648" i="1"/>
  <c r="E667" i="2"/>
  <c r="F667" i="2"/>
  <c r="B667" i="2"/>
  <c r="G667" i="2"/>
  <c r="A668" i="2" s="1"/>
  <c r="C667" i="2"/>
  <c r="D667" i="2" s="1"/>
  <c r="C649" i="1" l="1"/>
  <c r="F649" i="1"/>
  <c r="H649" i="1"/>
  <c r="A650" i="1" s="1"/>
  <c r="G649" i="1"/>
  <c r="B649" i="1"/>
  <c r="G668" i="2"/>
  <c r="A669" i="2" s="1"/>
  <c r="F668" i="2"/>
  <c r="B668" i="2"/>
  <c r="C668" i="2"/>
  <c r="D668" i="2" s="1"/>
  <c r="E668" i="2"/>
  <c r="H650" i="1" l="1"/>
  <c r="A651" i="1" s="1"/>
  <c r="C650" i="1"/>
  <c r="F650" i="1"/>
  <c r="B650" i="1"/>
  <c r="G650" i="1"/>
  <c r="B669" i="2"/>
  <c r="E669" i="2"/>
  <c r="F669" i="2"/>
  <c r="C669" i="2"/>
  <c r="D669" i="2" s="1"/>
  <c r="G669" i="2"/>
  <c r="A670" i="2" s="1"/>
  <c r="F651" i="1" l="1"/>
  <c r="G651" i="1"/>
  <c r="C651" i="1"/>
  <c r="H651" i="1"/>
  <c r="A652" i="1" s="1"/>
  <c r="B651" i="1"/>
  <c r="B670" i="2"/>
  <c r="G670" i="2"/>
  <c r="A671" i="2" s="1"/>
  <c r="E670" i="2"/>
  <c r="F670" i="2"/>
  <c r="C670" i="2"/>
  <c r="D670" i="2" s="1"/>
  <c r="F652" i="1" l="1"/>
  <c r="H652" i="1"/>
  <c r="A653" i="1" s="1"/>
  <c r="G652" i="1"/>
  <c r="C652" i="1"/>
  <c r="B652" i="1"/>
  <c r="F671" i="2"/>
  <c r="B671" i="2"/>
  <c r="G671" i="2"/>
  <c r="A672" i="2" s="1"/>
  <c r="C671" i="2"/>
  <c r="D671" i="2" s="1"/>
  <c r="E671" i="2"/>
  <c r="B653" i="1" l="1"/>
  <c r="C653" i="1"/>
  <c r="F653" i="1"/>
  <c r="H653" i="1"/>
  <c r="A654" i="1" s="1"/>
  <c r="G653" i="1"/>
  <c r="F672" i="2"/>
  <c r="C672" i="2"/>
  <c r="D672" i="2" s="1"/>
  <c r="B672" i="2"/>
  <c r="E672" i="2"/>
  <c r="G672" i="2"/>
  <c r="A673" i="2" s="1"/>
  <c r="H654" i="1" l="1"/>
  <c r="A655" i="1" s="1"/>
  <c r="F654" i="1"/>
  <c r="C654" i="1"/>
  <c r="B654" i="1"/>
  <c r="G654" i="1"/>
  <c r="E673" i="2"/>
  <c r="C673" i="2"/>
  <c r="D673" i="2" s="1"/>
  <c r="G673" i="2"/>
  <c r="A674" i="2" s="1"/>
  <c r="F673" i="2"/>
  <c r="B673" i="2"/>
  <c r="C655" i="1" l="1"/>
  <c r="F655" i="1"/>
  <c r="H655" i="1"/>
  <c r="A656" i="1" s="1"/>
  <c r="G655" i="1"/>
  <c r="B655" i="1"/>
  <c r="B674" i="2"/>
  <c r="C674" i="2"/>
  <c r="D674" i="2" s="1"/>
  <c r="E674" i="2"/>
  <c r="G674" i="2"/>
  <c r="A675" i="2" s="1"/>
  <c r="F674" i="2"/>
  <c r="F656" i="1" l="1"/>
  <c r="H656" i="1"/>
  <c r="A657" i="1" s="1"/>
  <c r="B656" i="1"/>
  <c r="G656" i="1"/>
  <c r="C656" i="1"/>
  <c r="F675" i="2"/>
  <c r="C675" i="2"/>
  <c r="D675" i="2" s="1"/>
  <c r="B675" i="2"/>
  <c r="G675" i="2"/>
  <c r="A676" i="2" s="1"/>
  <c r="E675" i="2"/>
  <c r="C657" i="1" l="1"/>
  <c r="F657" i="1"/>
  <c r="B657" i="1"/>
  <c r="H657" i="1"/>
  <c r="A658" i="1" s="1"/>
  <c r="G657" i="1"/>
  <c r="E676" i="2"/>
  <c r="G676" i="2"/>
  <c r="A677" i="2" s="1"/>
  <c r="B676" i="2"/>
  <c r="F676" i="2"/>
  <c r="C676" i="2"/>
  <c r="D676" i="2" s="1"/>
  <c r="F658" i="1" l="1"/>
  <c r="B658" i="1"/>
  <c r="G658" i="1"/>
  <c r="H658" i="1"/>
  <c r="A659" i="1" s="1"/>
  <c r="C658" i="1"/>
  <c r="B677" i="2"/>
  <c r="G677" i="2"/>
  <c r="A678" i="2" s="1"/>
  <c r="E677" i="2"/>
  <c r="C677" i="2"/>
  <c r="D677" i="2" s="1"/>
  <c r="F677" i="2"/>
  <c r="B659" i="1" l="1"/>
  <c r="H659" i="1"/>
  <c r="A660" i="1" s="1"/>
  <c r="G659" i="1"/>
  <c r="F659" i="1"/>
  <c r="C659" i="1"/>
  <c r="G678" i="2"/>
  <c r="A679" i="2" s="1"/>
  <c r="E678" i="2"/>
  <c r="C678" i="2"/>
  <c r="D678" i="2" s="1"/>
  <c r="B678" i="2"/>
  <c r="F678" i="2"/>
  <c r="B660" i="1" l="1"/>
  <c r="H660" i="1"/>
  <c r="A661" i="1" s="1"/>
  <c r="F660" i="1"/>
  <c r="C660" i="1"/>
  <c r="G660" i="1"/>
  <c r="B679" i="2"/>
  <c r="G679" i="2"/>
  <c r="A680" i="2" s="1"/>
  <c r="C679" i="2"/>
  <c r="D679" i="2" s="1"/>
  <c r="F679" i="2"/>
  <c r="E679" i="2"/>
  <c r="F661" i="1" l="1"/>
  <c r="C661" i="1"/>
  <c r="G661" i="1"/>
  <c r="H661" i="1"/>
  <c r="A662" i="1" s="1"/>
  <c r="B661" i="1"/>
  <c r="C680" i="2"/>
  <c r="D680" i="2" s="1"/>
  <c r="E680" i="2"/>
  <c r="F680" i="2"/>
  <c r="B680" i="2"/>
  <c r="G680" i="2"/>
  <c r="A681" i="2" s="1"/>
  <c r="H662" i="1" l="1"/>
  <c r="A663" i="1" s="1"/>
  <c r="G662" i="1"/>
  <c r="B662" i="1"/>
  <c r="F662" i="1"/>
  <c r="C662" i="1"/>
  <c r="C681" i="2"/>
  <c r="D681" i="2" s="1"/>
  <c r="B681" i="2"/>
  <c r="E681" i="2"/>
  <c r="F681" i="2"/>
  <c r="G681" i="2"/>
  <c r="A682" i="2" s="1"/>
  <c r="C663" i="1" l="1"/>
  <c r="F663" i="1"/>
  <c r="B663" i="1"/>
  <c r="G663" i="1"/>
  <c r="H663" i="1"/>
  <c r="A664" i="1" s="1"/>
  <c r="B682" i="2"/>
  <c r="C682" i="2"/>
  <c r="D682" i="2" s="1"/>
  <c r="G682" i="2"/>
  <c r="A683" i="2" s="1"/>
  <c r="F682" i="2"/>
  <c r="E682" i="2"/>
  <c r="C664" i="1" l="1"/>
  <c r="F664" i="1"/>
  <c r="H664" i="1"/>
  <c r="A665" i="1" s="1"/>
  <c r="B664" i="1"/>
  <c r="G664" i="1"/>
  <c r="F683" i="2"/>
  <c r="B683" i="2"/>
  <c r="G683" i="2"/>
  <c r="A684" i="2" s="1"/>
  <c r="C683" i="2"/>
  <c r="D683" i="2" s="1"/>
  <c r="E683" i="2"/>
  <c r="G665" i="1" l="1"/>
  <c r="H665" i="1"/>
  <c r="A666" i="1" s="1"/>
  <c r="C665" i="1"/>
  <c r="F665" i="1"/>
  <c r="B665" i="1"/>
  <c r="C684" i="2"/>
  <c r="D684" i="2" s="1"/>
  <c r="G684" i="2"/>
  <c r="A685" i="2" s="1"/>
  <c r="F684" i="2"/>
  <c r="E684" i="2"/>
  <c r="B684" i="2"/>
  <c r="G666" i="1" l="1"/>
  <c r="B666" i="1"/>
  <c r="F666" i="1"/>
  <c r="H666" i="1"/>
  <c r="A667" i="1" s="1"/>
  <c r="C666" i="1"/>
  <c r="F685" i="2"/>
  <c r="G685" i="2"/>
  <c r="A686" i="2" s="1"/>
  <c r="C685" i="2"/>
  <c r="D685" i="2" s="1"/>
  <c r="B685" i="2"/>
  <c r="E685" i="2"/>
  <c r="C667" i="1" l="1"/>
  <c r="G667" i="1"/>
  <c r="B667" i="1"/>
  <c r="F667" i="1"/>
  <c r="H667" i="1"/>
  <c r="A668" i="1" s="1"/>
  <c r="G686" i="2"/>
  <c r="A687" i="2" s="1"/>
  <c r="B686" i="2"/>
  <c r="F686" i="2"/>
  <c r="C686" i="2"/>
  <c r="D686" i="2" s="1"/>
  <c r="E686" i="2"/>
  <c r="C668" i="1" l="1"/>
  <c r="H668" i="1"/>
  <c r="A669" i="1" s="1"/>
  <c r="B668" i="1"/>
  <c r="G668" i="1"/>
  <c r="F668" i="1"/>
  <c r="F687" i="2"/>
  <c r="C687" i="2"/>
  <c r="D687" i="2" s="1"/>
  <c r="G687" i="2"/>
  <c r="A688" i="2" s="1"/>
  <c r="E687" i="2"/>
  <c r="B687" i="2"/>
  <c r="F669" i="1" l="1"/>
  <c r="B669" i="1"/>
  <c r="H669" i="1"/>
  <c r="A670" i="1" s="1"/>
  <c r="G669" i="1"/>
  <c r="C669" i="1"/>
  <c r="E688" i="2"/>
  <c r="G688" i="2"/>
  <c r="A689" i="2" s="1"/>
  <c r="C688" i="2"/>
  <c r="D688" i="2" s="1"/>
  <c r="F688" i="2"/>
  <c r="B688" i="2"/>
  <c r="F670" i="1" l="1"/>
  <c r="C670" i="1"/>
  <c r="H670" i="1"/>
  <c r="A671" i="1" s="1"/>
  <c r="G670" i="1"/>
  <c r="B670" i="1"/>
  <c r="F689" i="2"/>
  <c r="G689" i="2"/>
  <c r="A690" i="2" s="1"/>
  <c r="B689" i="2"/>
  <c r="E689" i="2"/>
  <c r="C689" i="2"/>
  <c r="D689" i="2" s="1"/>
  <c r="B671" i="1" l="1"/>
  <c r="H671" i="1"/>
  <c r="A672" i="1" s="1"/>
  <c r="F671" i="1"/>
  <c r="G671" i="1"/>
  <c r="C671" i="1"/>
  <c r="F690" i="2"/>
  <c r="B690" i="2"/>
  <c r="G690" i="2"/>
  <c r="A691" i="2" s="1"/>
  <c r="C690" i="2"/>
  <c r="D690" i="2" s="1"/>
  <c r="E690" i="2"/>
  <c r="C672" i="1" l="1"/>
  <c r="F672" i="1"/>
  <c r="H672" i="1"/>
  <c r="A673" i="1" s="1"/>
  <c r="B672" i="1"/>
  <c r="G672" i="1"/>
  <c r="F691" i="2"/>
  <c r="G691" i="2"/>
  <c r="A692" i="2" s="1"/>
  <c r="C691" i="2"/>
  <c r="D691" i="2" s="1"/>
  <c r="B691" i="2"/>
  <c r="E691" i="2"/>
  <c r="G673" i="1" l="1"/>
  <c r="H673" i="1"/>
  <c r="A674" i="1" s="1"/>
  <c r="C673" i="1"/>
  <c r="F673" i="1"/>
  <c r="B673" i="1"/>
  <c r="E692" i="2"/>
  <c r="C692" i="2"/>
  <c r="D692" i="2" s="1"/>
  <c r="G692" i="2"/>
  <c r="A693" i="2" s="1"/>
  <c r="F692" i="2"/>
  <c r="B692" i="2"/>
  <c r="C674" i="1" l="1"/>
  <c r="B674" i="1"/>
  <c r="G674" i="1"/>
  <c r="H674" i="1"/>
  <c r="A675" i="1" s="1"/>
  <c r="F674" i="1"/>
  <c r="F693" i="2"/>
  <c r="G693" i="2"/>
  <c r="A694" i="2" s="1"/>
  <c r="B693" i="2"/>
  <c r="E693" i="2"/>
  <c r="C693" i="2"/>
  <c r="D693" i="2" s="1"/>
  <c r="B675" i="1" l="1"/>
  <c r="F675" i="1"/>
  <c r="C675" i="1"/>
  <c r="H675" i="1"/>
  <c r="A676" i="1" s="1"/>
  <c r="G675" i="1"/>
  <c r="F694" i="2"/>
  <c r="E694" i="2"/>
  <c r="G694" i="2"/>
  <c r="A695" i="2" s="1"/>
  <c r="B694" i="2"/>
  <c r="C694" i="2"/>
  <c r="D694" i="2" s="1"/>
  <c r="F676" i="1" l="1"/>
  <c r="H676" i="1"/>
  <c r="A677" i="1" s="1"/>
  <c r="B676" i="1"/>
  <c r="C676" i="1"/>
  <c r="G676" i="1"/>
  <c r="C695" i="2"/>
  <c r="D695" i="2" s="1"/>
  <c r="E695" i="2"/>
  <c r="F695" i="2"/>
  <c r="B695" i="2"/>
  <c r="G695" i="2"/>
  <c r="A696" i="2" s="1"/>
  <c r="G677" i="1" l="1"/>
  <c r="H677" i="1"/>
  <c r="A678" i="1" s="1"/>
  <c r="F677" i="1"/>
  <c r="B677" i="1"/>
  <c r="C677" i="1"/>
  <c r="G696" i="2"/>
  <c r="A697" i="2" s="1"/>
  <c r="F696" i="2"/>
  <c r="C696" i="2"/>
  <c r="D696" i="2" s="1"/>
  <c r="E696" i="2"/>
  <c r="B696" i="2"/>
  <c r="G678" i="1" l="1"/>
  <c r="B678" i="1"/>
  <c r="H678" i="1"/>
  <c r="A679" i="1" s="1"/>
  <c r="F678" i="1"/>
  <c r="C678" i="1"/>
  <c r="C697" i="2"/>
  <c r="D697" i="2" s="1"/>
  <c r="F697" i="2"/>
  <c r="B697" i="2"/>
  <c r="G697" i="2"/>
  <c r="A698" i="2" s="1"/>
  <c r="E697" i="2"/>
  <c r="G679" i="1" l="1"/>
  <c r="C679" i="1"/>
  <c r="H679" i="1"/>
  <c r="A680" i="1" s="1"/>
  <c r="F679" i="1"/>
  <c r="B679" i="1"/>
  <c r="B698" i="2"/>
  <c r="E698" i="2"/>
  <c r="F698" i="2"/>
  <c r="G698" i="2"/>
  <c r="A699" i="2" s="1"/>
  <c r="C698" i="2"/>
  <c r="D698" i="2" s="1"/>
  <c r="B680" i="1" l="1"/>
  <c r="C680" i="1"/>
  <c r="F680" i="1"/>
  <c r="H680" i="1"/>
  <c r="A681" i="1" s="1"/>
  <c r="G680" i="1"/>
  <c r="G699" i="2"/>
  <c r="A700" i="2" s="1"/>
  <c r="C699" i="2"/>
  <c r="D699" i="2" s="1"/>
  <c r="E699" i="2"/>
  <c r="F699" i="2"/>
  <c r="B699" i="2"/>
  <c r="C681" i="1" l="1"/>
  <c r="B681" i="1"/>
  <c r="F681" i="1"/>
  <c r="G681" i="1"/>
  <c r="H681" i="1"/>
  <c r="A682" i="1" s="1"/>
  <c r="C700" i="2"/>
  <c r="D700" i="2" s="1"/>
  <c r="G700" i="2"/>
  <c r="A701" i="2" s="1"/>
  <c r="F700" i="2"/>
  <c r="E700" i="2"/>
  <c r="B700" i="2"/>
  <c r="B682" i="1" l="1"/>
  <c r="G682" i="1"/>
  <c r="H682" i="1"/>
  <c r="A683" i="1" s="1"/>
  <c r="F682" i="1"/>
  <c r="C682" i="1"/>
  <c r="C701" i="2"/>
  <c r="D701" i="2" s="1"/>
  <c r="G701" i="2"/>
  <c r="A702" i="2" s="1"/>
  <c r="B701" i="2"/>
  <c r="E701" i="2"/>
  <c r="F701" i="2"/>
  <c r="F683" i="1" l="1"/>
  <c r="H683" i="1"/>
  <c r="A684" i="1" s="1"/>
  <c r="C683" i="1"/>
  <c r="G683" i="1"/>
  <c r="B683" i="1"/>
  <c r="C702" i="2"/>
  <c r="D702" i="2" s="1"/>
  <c r="G702" i="2"/>
  <c r="A703" i="2" s="1"/>
  <c r="B702" i="2"/>
  <c r="E702" i="2"/>
  <c r="F702" i="2"/>
  <c r="F684" i="1" l="1"/>
  <c r="H684" i="1"/>
  <c r="A685" i="1" s="1"/>
  <c r="C684" i="1"/>
  <c r="G684" i="1"/>
  <c r="B684" i="1"/>
  <c r="G703" i="2"/>
  <c r="A704" i="2" s="1"/>
  <c r="E703" i="2"/>
  <c r="B703" i="2"/>
  <c r="F703" i="2"/>
  <c r="C703" i="2"/>
  <c r="D703" i="2" s="1"/>
  <c r="F685" i="1" l="1"/>
  <c r="C685" i="1"/>
  <c r="B685" i="1"/>
  <c r="G685" i="1"/>
  <c r="H685" i="1"/>
  <c r="A686" i="1" s="1"/>
  <c r="F704" i="2"/>
  <c r="E704" i="2"/>
  <c r="G704" i="2"/>
  <c r="A705" i="2" s="1"/>
  <c r="C704" i="2"/>
  <c r="D704" i="2" s="1"/>
  <c r="B704" i="2"/>
  <c r="B686" i="1" l="1"/>
  <c r="H686" i="1"/>
  <c r="A687" i="1" s="1"/>
  <c r="G686" i="1"/>
  <c r="C686" i="1"/>
  <c r="F686" i="1"/>
  <c r="G705" i="2"/>
  <c r="A706" i="2" s="1"/>
  <c r="F705" i="2"/>
  <c r="B705" i="2"/>
  <c r="C705" i="2"/>
  <c r="D705" i="2" s="1"/>
  <c r="E705" i="2"/>
  <c r="G687" i="1" l="1"/>
  <c r="H687" i="1"/>
  <c r="A688" i="1" s="1"/>
  <c r="C687" i="1"/>
  <c r="F687" i="1"/>
  <c r="B687" i="1"/>
  <c r="F706" i="2"/>
  <c r="E706" i="2"/>
  <c r="B706" i="2"/>
  <c r="C706" i="2"/>
  <c r="D706" i="2" s="1"/>
  <c r="G706" i="2"/>
  <c r="A707" i="2" s="1"/>
  <c r="G688" i="1" l="1"/>
  <c r="C688" i="1"/>
  <c r="B688" i="1"/>
  <c r="H688" i="1"/>
  <c r="A689" i="1" s="1"/>
  <c r="F688" i="1"/>
  <c r="E707" i="2"/>
  <c r="F707" i="2"/>
  <c r="B707" i="2"/>
  <c r="G707" i="2"/>
  <c r="A708" i="2" s="1"/>
  <c r="C707" i="2"/>
  <c r="D707" i="2" s="1"/>
  <c r="B689" i="1" l="1"/>
  <c r="C689" i="1"/>
  <c r="G689" i="1"/>
  <c r="H689" i="1"/>
  <c r="A690" i="1" s="1"/>
  <c r="F689" i="1"/>
  <c r="C708" i="2"/>
  <c r="D708" i="2" s="1"/>
  <c r="F708" i="2"/>
  <c r="G708" i="2"/>
  <c r="A709" i="2" s="1"/>
  <c r="E708" i="2"/>
  <c r="B708" i="2"/>
  <c r="F690" i="1" l="1"/>
  <c r="C690" i="1"/>
  <c r="G690" i="1"/>
  <c r="H690" i="1"/>
  <c r="A691" i="1" s="1"/>
  <c r="B690" i="1"/>
  <c r="G709" i="2"/>
  <c r="A710" i="2" s="1"/>
  <c r="E709" i="2"/>
  <c r="B709" i="2"/>
  <c r="C709" i="2"/>
  <c r="D709" i="2" s="1"/>
  <c r="F709" i="2"/>
  <c r="F691" i="1" l="1"/>
  <c r="H691" i="1"/>
  <c r="A692" i="1" s="1"/>
  <c r="G691" i="1"/>
  <c r="C691" i="1"/>
  <c r="B691" i="1"/>
  <c r="F710" i="2"/>
  <c r="C710" i="2"/>
  <c r="D710" i="2" s="1"/>
  <c r="E710" i="2"/>
  <c r="G710" i="2"/>
  <c r="A711" i="2" s="1"/>
  <c r="B710" i="2"/>
  <c r="G692" i="1" l="1"/>
  <c r="H692" i="1"/>
  <c r="A693" i="1" s="1"/>
  <c r="C692" i="1"/>
  <c r="B692" i="1"/>
  <c r="F692" i="1"/>
  <c r="F711" i="2"/>
  <c r="G711" i="2"/>
  <c r="A712" i="2" s="1"/>
  <c r="C711" i="2"/>
  <c r="D711" i="2" s="1"/>
  <c r="B711" i="2"/>
  <c r="E711" i="2"/>
  <c r="F693" i="1" l="1"/>
  <c r="G693" i="1"/>
  <c r="C693" i="1"/>
  <c r="B693" i="1"/>
  <c r="H693" i="1"/>
  <c r="A694" i="1" s="1"/>
  <c r="G712" i="2"/>
  <c r="A713" i="2" s="1"/>
  <c r="C712" i="2"/>
  <c r="D712" i="2" s="1"/>
  <c r="E712" i="2"/>
  <c r="F712" i="2"/>
  <c r="B712" i="2"/>
  <c r="B694" i="1" l="1"/>
  <c r="C694" i="1"/>
  <c r="F694" i="1"/>
  <c r="H694" i="1"/>
  <c r="A695" i="1" s="1"/>
  <c r="G694" i="1"/>
  <c r="F713" i="2"/>
  <c r="G713" i="2"/>
  <c r="A714" i="2" s="1"/>
  <c r="B713" i="2"/>
  <c r="C713" i="2"/>
  <c r="D713" i="2" s="1"/>
  <c r="E713" i="2"/>
  <c r="G695" i="1" l="1"/>
  <c r="B695" i="1"/>
  <c r="C695" i="1"/>
  <c r="H695" i="1"/>
  <c r="A696" i="1" s="1"/>
  <c r="F695" i="1"/>
  <c r="C714" i="2"/>
  <c r="D714" i="2" s="1"/>
  <c r="F714" i="2"/>
  <c r="E714" i="2"/>
  <c r="B714" i="2"/>
  <c r="G714" i="2"/>
  <c r="A715" i="2" s="1"/>
  <c r="H696" i="1" l="1"/>
  <c r="A697" i="1" s="1"/>
  <c r="B696" i="1"/>
  <c r="G696" i="1"/>
  <c r="C696" i="1"/>
  <c r="F696" i="1"/>
  <c r="B715" i="2"/>
  <c r="E715" i="2"/>
  <c r="G715" i="2"/>
  <c r="A716" i="2" s="1"/>
  <c r="F715" i="2"/>
  <c r="C715" i="2"/>
  <c r="D715" i="2" s="1"/>
  <c r="G697" i="1" l="1"/>
  <c r="F697" i="1"/>
  <c r="C697" i="1"/>
  <c r="B697" i="1"/>
  <c r="H697" i="1"/>
  <c r="A698" i="1" s="1"/>
  <c r="G716" i="2"/>
  <c r="A717" i="2" s="1"/>
  <c r="F716" i="2"/>
  <c r="B716" i="2"/>
  <c r="C716" i="2"/>
  <c r="D716" i="2" s="1"/>
  <c r="E716" i="2"/>
  <c r="C698" i="1" l="1"/>
  <c r="B698" i="1"/>
  <c r="H698" i="1"/>
  <c r="A699" i="1" s="1"/>
  <c r="G698" i="1"/>
  <c r="F698" i="1"/>
  <c r="E717" i="2"/>
  <c r="C717" i="2"/>
  <c r="D717" i="2" s="1"/>
  <c r="B717" i="2"/>
  <c r="F717" i="2"/>
  <c r="G717" i="2"/>
  <c r="A718" i="2" s="1"/>
  <c r="B699" i="1" l="1"/>
  <c r="F699" i="1"/>
  <c r="H699" i="1"/>
  <c r="A700" i="1" s="1"/>
  <c r="C699" i="1"/>
  <c r="G699" i="1"/>
  <c r="F718" i="2"/>
  <c r="E718" i="2"/>
  <c r="G718" i="2"/>
  <c r="A719" i="2" s="1"/>
  <c r="C718" i="2"/>
  <c r="D718" i="2" s="1"/>
  <c r="B718" i="2"/>
  <c r="C700" i="1" l="1"/>
  <c r="B700" i="1"/>
  <c r="F700" i="1"/>
  <c r="H700" i="1"/>
  <c r="A701" i="1" s="1"/>
  <c r="G700" i="1"/>
  <c r="G719" i="2"/>
  <c r="A720" i="2" s="1"/>
  <c r="E719" i="2"/>
  <c r="F719" i="2"/>
  <c r="B719" i="2"/>
  <c r="C719" i="2"/>
  <c r="D719" i="2" s="1"/>
  <c r="F701" i="1" l="1"/>
  <c r="C701" i="1"/>
  <c r="G701" i="1"/>
  <c r="B701" i="1"/>
  <c r="H701" i="1"/>
  <c r="A702" i="1" s="1"/>
  <c r="B720" i="2"/>
  <c r="C720" i="2"/>
  <c r="D720" i="2" s="1"/>
  <c r="G720" i="2"/>
  <c r="A721" i="2" s="1"/>
  <c r="F720" i="2"/>
  <c r="E720" i="2"/>
  <c r="G702" i="1" l="1"/>
  <c r="B702" i="1"/>
  <c r="C702" i="1"/>
  <c r="H702" i="1"/>
  <c r="A703" i="1" s="1"/>
  <c r="F702" i="1"/>
  <c r="E721" i="2"/>
  <c r="F721" i="2"/>
  <c r="C721" i="2"/>
  <c r="D721" i="2" s="1"/>
  <c r="G721" i="2"/>
  <c r="A722" i="2" s="1"/>
  <c r="B721" i="2"/>
  <c r="B703" i="1" l="1"/>
  <c r="F703" i="1"/>
  <c r="C703" i="1"/>
  <c r="G703" i="1"/>
  <c r="H703" i="1"/>
  <c r="A704" i="1" s="1"/>
  <c r="B722" i="2"/>
  <c r="F722" i="2"/>
  <c r="G722" i="2"/>
  <c r="A723" i="2" s="1"/>
  <c r="E722" i="2"/>
  <c r="C722" i="2"/>
  <c r="D722" i="2" s="1"/>
  <c r="C704" i="1" l="1"/>
  <c r="F704" i="1"/>
  <c r="G704" i="1"/>
  <c r="H704" i="1"/>
  <c r="A705" i="1" s="1"/>
  <c r="B704" i="1"/>
  <c r="F723" i="2"/>
  <c r="G723" i="2"/>
  <c r="A724" i="2" s="1"/>
  <c r="C723" i="2"/>
  <c r="D723" i="2" s="1"/>
  <c r="E723" i="2"/>
  <c r="B723" i="2"/>
  <c r="F705" i="1" l="1"/>
  <c r="H705" i="1"/>
  <c r="A706" i="1" s="1"/>
  <c r="C705" i="1"/>
  <c r="G705" i="1"/>
  <c r="B705" i="1"/>
  <c r="G724" i="2"/>
  <c r="A725" i="2" s="1"/>
  <c r="E724" i="2"/>
  <c r="F724" i="2"/>
  <c r="B724" i="2"/>
  <c r="C724" i="2"/>
  <c r="D724" i="2" s="1"/>
  <c r="F706" i="1" l="1"/>
  <c r="C706" i="1"/>
  <c r="B706" i="1"/>
  <c r="G706" i="1"/>
  <c r="H706" i="1"/>
  <c r="A707" i="1" s="1"/>
  <c r="B725" i="2"/>
  <c r="C725" i="2"/>
  <c r="D725" i="2" s="1"/>
  <c r="F725" i="2"/>
  <c r="E725" i="2"/>
  <c r="G725" i="2"/>
  <c r="A726" i="2" s="1"/>
  <c r="F707" i="1" l="1"/>
  <c r="H707" i="1"/>
  <c r="A708" i="1" s="1"/>
  <c r="B707" i="1"/>
  <c r="C707" i="1"/>
  <c r="G707" i="1"/>
  <c r="C726" i="2"/>
  <c r="D726" i="2" s="1"/>
  <c r="E726" i="2"/>
  <c r="B726" i="2"/>
  <c r="F726" i="2"/>
  <c r="G726" i="2"/>
  <c r="A727" i="2" s="1"/>
  <c r="C708" i="1" l="1"/>
  <c r="H708" i="1"/>
  <c r="A709" i="1" s="1"/>
  <c r="B708" i="1"/>
  <c r="G708" i="1"/>
  <c r="F708" i="1"/>
  <c r="B727" i="2"/>
  <c r="C727" i="2"/>
  <c r="D727" i="2" s="1"/>
  <c r="E727" i="2"/>
  <c r="G727" i="2"/>
  <c r="A728" i="2" s="1"/>
  <c r="F727" i="2"/>
  <c r="F709" i="1" l="1"/>
  <c r="C709" i="1"/>
  <c r="B709" i="1"/>
  <c r="H709" i="1"/>
  <c r="A710" i="1" s="1"/>
  <c r="G709" i="1"/>
  <c r="C728" i="2"/>
  <c r="D728" i="2" s="1"/>
  <c r="F728" i="2"/>
  <c r="E728" i="2"/>
  <c r="B728" i="2"/>
  <c r="G728" i="2"/>
  <c r="A729" i="2" s="1"/>
  <c r="H710" i="1" l="1"/>
  <c r="A711" i="1" s="1"/>
  <c r="B710" i="1"/>
  <c r="F710" i="1"/>
  <c r="G710" i="1"/>
  <c r="C710" i="1"/>
  <c r="B729" i="2"/>
  <c r="G729" i="2"/>
  <c r="A730" i="2" s="1"/>
  <c r="E729" i="2"/>
  <c r="C729" i="2"/>
  <c r="D729" i="2" s="1"/>
  <c r="F729" i="2"/>
  <c r="B711" i="1" l="1"/>
  <c r="F711" i="1"/>
  <c r="G711" i="1"/>
  <c r="C711" i="1"/>
  <c r="H711" i="1"/>
  <c r="A712" i="1" s="1"/>
  <c r="C730" i="2"/>
  <c r="D730" i="2" s="1"/>
  <c r="F730" i="2"/>
  <c r="G730" i="2"/>
  <c r="A731" i="2" s="1"/>
  <c r="B730" i="2"/>
  <c r="E730" i="2"/>
  <c r="H712" i="1" l="1"/>
  <c r="A713" i="1" s="1"/>
  <c r="G712" i="1"/>
  <c r="C712" i="1"/>
  <c r="F712" i="1"/>
  <c r="B712" i="1"/>
  <c r="E731" i="2"/>
  <c r="B731" i="2"/>
  <c r="F731" i="2"/>
  <c r="C731" i="2"/>
  <c r="D731" i="2" s="1"/>
  <c r="G731" i="2"/>
  <c r="A732" i="2" s="1"/>
  <c r="H713" i="1" l="1"/>
  <c r="A714" i="1" s="1"/>
  <c r="C713" i="1"/>
  <c r="F713" i="1"/>
  <c r="B713" i="1"/>
  <c r="G713" i="1"/>
  <c r="G732" i="2"/>
  <c r="A733" i="2" s="1"/>
  <c r="C732" i="2"/>
  <c r="D732" i="2" s="1"/>
  <c r="F732" i="2"/>
  <c r="E732" i="2"/>
  <c r="B732" i="2"/>
  <c r="F714" i="1" l="1"/>
  <c r="C714" i="1"/>
  <c r="G714" i="1"/>
  <c r="H714" i="1"/>
  <c r="A715" i="1" s="1"/>
  <c r="B714" i="1"/>
  <c r="B733" i="2"/>
  <c r="F733" i="2"/>
  <c r="G733" i="2"/>
  <c r="A734" i="2" s="1"/>
  <c r="C733" i="2"/>
  <c r="D733" i="2" s="1"/>
  <c r="E733" i="2"/>
  <c r="H715" i="1" l="1"/>
  <c r="A716" i="1" s="1"/>
  <c r="F715" i="1"/>
  <c r="C715" i="1"/>
  <c r="B715" i="1"/>
  <c r="G715" i="1"/>
  <c r="F734" i="2"/>
  <c r="E734" i="2"/>
  <c r="C734" i="2"/>
  <c r="D734" i="2" s="1"/>
  <c r="G734" i="2"/>
  <c r="A735" i="2" s="1"/>
  <c r="B734" i="2"/>
  <c r="C716" i="1" l="1"/>
  <c r="H716" i="1"/>
  <c r="A717" i="1" s="1"/>
  <c r="F716" i="1"/>
  <c r="G716" i="1"/>
  <c r="B716" i="1"/>
  <c r="G735" i="2"/>
  <c r="A736" i="2" s="1"/>
  <c r="E735" i="2"/>
  <c r="F735" i="2"/>
  <c r="B735" i="2"/>
  <c r="C735" i="2"/>
  <c r="D735" i="2" s="1"/>
  <c r="H717" i="1" l="1"/>
  <c r="A718" i="1" s="1"/>
  <c r="C717" i="1"/>
  <c r="B717" i="1"/>
  <c r="F717" i="1"/>
  <c r="G717" i="1"/>
  <c r="B736" i="2"/>
  <c r="E736" i="2"/>
  <c r="C736" i="2"/>
  <c r="D736" i="2" s="1"/>
  <c r="F736" i="2"/>
  <c r="G736" i="2"/>
  <c r="A737" i="2" s="1"/>
  <c r="C718" i="1" l="1"/>
  <c r="G718" i="1"/>
  <c r="B718" i="1"/>
  <c r="F718" i="1"/>
  <c r="H718" i="1"/>
  <c r="A719" i="1" s="1"/>
  <c r="B737" i="2"/>
  <c r="E737" i="2"/>
  <c r="C737" i="2"/>
  <c r="D737" i="2" s="1"/>
  <c r="F737" i="2"/>
  <c r="G737" i="2"/>
  <c r="A738" i="2" s="1"/>
  <c r="F719" i="1" l="1"/>
  <c r="H719" i="1"/>
  <c r="A720" i="1" s="1"/>
  <c r="G719" i="1"/>
  <c r="B719" i="1"/>
  <c r="C719" i="1"/>
  <c r="B738" i="2"/>
  <c r="F738" i="2"/>
  <c r="E738" i="2"/>
  <c r="G738" i="2"/>
  <c r="A739" i="2" s="1"/>
  <c r="C738" i="2"/>
  <c r="D738" i="2" s="1"/>
  <c r="B720" i="1" l="1"/>
  <c r="C720" i="1"/>
  <c r="G720" i="1"/>
  <c r="F720" i="1"/>
  <c r="H720" i="1"/>
  <c r="A721" i="1" s="1"/>
  <c r="G739" i="2"/>
  <c r="A740" i="2" s="1"/>
  <c r="C739" i="2"/>
  <c r="D739" i="2" s="1"/>
  <c r="E739" i="2"/>
  <c r="B739" i="2"/>
  <c r="F739" i="2"/>
  <c r="H721" i="1" l="1"/>
  <c r="A722" i="1" s="1"/>
  <c r="F721" i="1"/>
  <c r="G721" i="1"/>
  <c r="C721" i="1"/>
  <c r="B721" i="1"/>
  <c r="C740" i="2"/>
  <c r="D740" i="2" s="1"/>
  <c r="B740" i="2"/>
  <c r="G740" i="2"/>
  <c r="A741" i="2" s="1"/>
  <c r="E740" i="2"/>
  <c r="F740" i="2"/>
  <c r="H722" i="1" l="1"/>
  <c r="A723" i="1" s="1"/>
  <c r="F722" i="1"/>
  <c r="B722" i="1"/>
  <c r="C722" i="1"/>
  <c r="G722" i="1"/>
  <c r="B741" i="2"/>
  <c r="E741" i="2"/>
  <c r="C741" i="2"/>
  <c r="D741" i="2" s="1"/>
  <c r="F741" i="2"/>
  <c r="G741" i="2"/>
  <c r="A742" i="2" s="1"/>
  <c r="F723" i="1" l="1"/>
  <c r="C723" i="1"/>
  <c r="G723" i="1"/>
  <c r="H723" i="1"/>
  <c r="A724" i="1" s="1"/>
  <c r="B723" i="1"/>
  <c r="G742" i="2"/>
  <c r="A743" i="2" s="1"/>
  <c r="B742" i="2"/>
  <c r="C742" i="2"/>
  <c r="D742" i="2" s="1"/>
  <c r="F742" i="2"/>
  <c r="E742" i="2"/>
  <c r="C724" i="1" l="1"/>
  <c r="H724" i="1"/>
  <c r="A725" i="1" s="1"/>
  <c r="F724" i="1"/>
  <c r="B724" i="1"/>
  <c r="G724" i="1"/>
  <c r="B743" i="2"/>
  <c r="E743" i="2"/>
  <c r="C743" i="2"/>
  <c r="D743" i="2" s="1"/>
  <c r="F743" i="2"/>
  <c r="G743" i="2"/>
  <c r="A744" i="2" s="1"/>
  <c r="G725" i="1" l="1"/>
  <c r="F725" i="1"/>
  <c r="C725" i="1"/>
  <c r="B725" i="1"/>
  <c r="H725" i="1"/>
  <c r="A726" i="1" s="1"/>
  <c r="G744" i="2"/>
  <c r="A745" i="2" s="1"/>
  <c r="B744" i="2"/>
  <c r="F744" i="2"/>
  <c r="E744" i="2"/>
  <c r="C744" i="2"/>
  <c r="D744" i="2" s="1"/>
  <c r="B726" i="1" l="1"/>
  <c r="F726" i="1"/>
  <c r="C726" i="1"/>
  <c r="G726" i="1"/>
  <c r="H726" i="1"/>
  <c r="A727" i="1" s="1"/>
  <c r="E745" i="2"/>
  <c r="G745" i="2"/>
  <c r="A746" i="2" s="1"/>
  <c r="B745" i="2"/>
  <c r="C745" i="2"/>
  <c r="D745" i="2" s="1"/>
  <c r="F745" i="2"/>
  <c r="H727" i="1" l="1"/>
  <c r="A728" i="1" s="1"/>
  <c r="B727" i="1"/>
  <c r="C727" i="1"/>
  <c r="G727" i="1"/>
  <c r="F727" i="1"/>
  <c r="F746" i="2"/>
  <c r="C746" i="2"/>
  <c r="D746" i="2" s="1"/>
  <c r="E746" i="2"/>
  <c r="G746" i="2"/>
  <c r="A747" i="2" s="1"/>
  <c r="B746" i="2"/>
  <c r="H728" i="1" l="1"/>
  <c r="A729" i="1" s="1"/>
  <c r="F728" i="1"/>
  <c r="C728" i="1"/>
  <c r="G728" i="1"/>
  <c r="B728" i="1"/>
  <c r="B747" i="2"/>
  <c r="E747" i="2"/>
  <c r="C747" i="2"/>
  <c r="D747" i="2" s="1"/>
  <c r="G747" i="2"/>
  <c r="A748" i="2" s="1"/>
  <c r="F747" i="2"/>
  <c r="B729" i="1" l="1"/>
  <c r="C729" i="1"/>
  <c r="F729" i="1"/>
  <c r="G729" i="1"/>
  <c r="H729" i="1"/>
  <c r="A730" i="1" s="1"/>
  <c r="F748" i="2"/>
  <c r="B748" i="2"/>
  <c r="G748" i="2"/>
  <c r="A749" i="2" s="1"/>
  <c r="E748" i="2"/>
  <c r="C748" i="2"/>
  <c r="D748" i="2" s="1"/>
  <c r="G730" i="1" l="1"/>
  <c r="F730" i="1"/>
  <c r="C730" i="1"/>
  <c r="H730" i="1"/>
  <c r="A731" i="1" s="1"/>
  <c r="B730" i="1"/>
  <c r="C749" i="2"/>
  <c r="D749" i="2" s="1"/>
  <c r="B749" i="2"/>
  <c r="G749" i="2"/>
  <c r="A750" i="2" s="1"/>
  <c r="F749" i="2"/>
  <c r="E749" i="2"/>
  <c r="H731" i="1" l="1"/>
  <c r="A732" i="1" s="1"/>
  <c r="G731" i="1"/>
  <c r="F731" i="1"/>
  <c r="B731" i="1"/>
  <c r="C731" i="1"/>
  <c r="G750" i="2"/>
  <c r="A751" i="2" s="1"/>
  <c r="E750" i="2"/>
  <c r="B750" i="2"/>
  <c r="F750" i="2"/>
  <c r="C750" i="2"/>
  <c r="D750" i="2" s="1"/>
  <c r="G732" i="1" l="1"/>
  <c r="F732" i="1"/>
  <c r="H732" i="1"/>
  <c r="A733" i="1" s="1"/>
  <c r="C732" i="1"/>
  <c r="B732" i="1"/>
  <c r="G751" i="2"/>
  <c r="A752" i="2" s="1"/>
  <c r="B751" i="2"/>
  <c r="E751" i="2"/>
  <c r="C751" i="2"/>
  <c r="D751" i="2" s="1"/>
  <c r="F751" i="2"/>
  <c r="G733" i="1" l="1"/>
  <c r="B733" i="1"/>
  <c r="H733" i="1"/>
  <c r="A734" i="1" s="1"/>
  <c r="F733" i="1"/>
  <c r="C733" i="1"/>
  <c r="F752" i="2"/>
  <c r="E752" i="2"/>
  <c r="C752" i="2"/>
  <c r="D752" i="2" s="1"/>
  <c r="B752" i="2"/>
  <c r="G752" i="2"/>
  <c r="A753" i="2" s="1"/>
  <c r="H734" i="1" l="1"/>
  <c r="A735" i="1" s="1"/>
  <c r="G734" i="1"/>
  <c r="F734" i="1"/>
  <c r="B734" i="1"/>
  <c r="C734" i="1"/>
  <c r="E753" i="2"/>
  <c r="G753" i="2"/>
  <c r="A754" i="2" s="1"/>
  <c r="F753" i="2"/>
  <c r="C753" i="2"/>
  <c r="D753" i="2" s="1"/>
  <c r="B753" i="2"/>
  <c r="H735" i="1" l="1"/>
  <c r="A736" i="1" s="1"/>
  <c r="F735" i="1"/>
  <c r="C735" i="1"/>
  <c r="B735" i="1"/>
  <c r="G735" i="1"/>
  <c r="B754" i="2"/>
  <c r="E754" i="2"/>
  <c r="C754" i="2"/>
  <c r="D754" i="2" s="1"/>
  <c r="G754" i="2"/>
  <c r="A755" i="2" s="1"/>
  <c r="F754" i="2"/>
  <c r="H736" i="1" l="1"/>
  <c r="A737" i="1" s="1"/>
  <c r="G736" i="1"/>
  <c r="C736" i="1"/>
  <c r="B736" i="1"/>
  <c r="F736" i="1"/>
  <c r="B755" i="2"/>
  <c r="F755" i="2"/>
  <c r="G755" i="2"/>
  <c r="A756" i="2" s="1"/>
  <c r="C755" i="2"/>
  <c r="D755" i="2" s="1"/>
  <c r="E755" i="2"/>
  <c r="B737" i="1" l="1"/>
  <c r="G737" i="1"/>
  <c r="C737" i="1"/>
  <c r="F737" i="1"/>
  <c r="H737" i="1"/>
  <c r="A738" i="1" s="1"/>
  <c r="B756" i="2"/>
  <c r="F756" i="2"/>
  <c r="G756" i="2"/>
  <c r="A757" i="2" s="1"/>
  <c r="E756" i="2"/>
  <c r="C756" i="2"/>
  <c r="D756" i="2" s="1"/>
  <c r="C738" i="1" l="1"/>
  <c r="F738" i="1"/>
  <c r="H738" i="1"/>
  <c r="A739" i="1" s="1"/>
  <c r="G738" i="1"/>
  <c r="B738" i="1"/>
  <c r="C757" i="2"/>
  <c r="D757" i="2" s="1"/>
  <c r="F757" i="2"/>
  <c r="B757" i="2"/>
  <c r="G757" i="2"/>
  <c r="A758" i="2" s="1"/>
  <c r="E757" i="2"/>
  <c r="B739" i="1" l="1"/>
  <c r="C739" i="1"/>
  <c r="H739" i="1"/>
  <c r="A740" i="1" s="1"/>
  <c r="F739" i="1"/>
  <c r="G739" i="1"/>
  <c r="C758" i="2"/>
  <c r="D758" i="2" s="1"/>
  <c r="G758" i="2"/>
  <c r="A759" i="2" s="1"/>
  <c r="F758" i="2"/>
  <c r="E758" i="2"/>
  <c r="B758" i="2"/>
  <c r="B740" i="1" l="1"/>
  <c r="G740" i="1"/>
  <c r="H740" i="1"/>
  <c r="A741" i="1" s="1"/>
  <c r="F740" i="1"/>
  <c r="C740" i="1"/>
  <c r="E759" i="2"/>
  <c r="B759" i="2"/>
  <c r="C759" i="2"/>
  <c r="D759" i="2" s="1"/>
  <c r="G759" i="2"/>
  <c r="A760" i="2" s="1"/>
  <c r="F759" i="2"/>
  <c r="C741" i="1" l="1"/>
  <c r="B741" i="1"/>
  <c r="H741" i="1"/>
  <c r="A742" i="1" s="1"/>
  <c r="G741" i="1"/>
  <c r="F741" i="1"/>
  <c r="G760" i="2"/>
  <c r="A761" i="2" s="1"/>
  <c r="C760" i="2"/>
  <c r="D760" i="2" s="1"/>
  <c r="F760" i="2"/>
  <c r="E760" i="2"/>
  <c r="B760" i="2"/>
  <c r="B742" i="1" l="1"/>
  <c r="F742" i="1"/>
  <c r="C742" i="1"/>
  <c r="H742" i="1"/>
  <c r="A743" i="1" s="1"/>
  <c r="G742" i="1"/>
  <c r="F761" i="2"/>
  <c r="E761" i="2"/>
  <c r="B761" i="2"/>
  <c r="G761" i="2"/>
  <c r="A762" i="2" s="1"/>
  <c r="C761" i="2"/>
  <c r="D761" i="2" s="1"/>
  <c r="B743" i="1" l="1"/>
  <c r="C743" i="1"/>
  <c r="H743" i="1"/>
  <c r="A744" i="1" s="1"/>
  <c r="G743" i="1"/>
  <c r="F743" i="1"/>
  <c r="E762" i="2"/>
  <c r="F762" i="2"/>
  <c r="B762" i="2"/>
  <c r="G762" i="2"/>
  <c r="A763" i="2" s="1"/>
  <c r="C762" i="2"/>
  <c r="D762" i="2" s="1"/>
  <c r="F744" i="1" l="1"/>
  <c r="G744" i="1"/>
  <c r="H744" i="1"/>
  <c r="A745" i="1" s="1"/>
  <c r="B744" i="1"/>
  <c r="C744" i="1"/>
  <c r="B763" i="2"/>
  <c r="C763" i="2"/>
  <c r="D763" i="2" s="1"/>
  <c r="F763" i="2"/>
  <c r="E763" i="2"/>
  <c r="G763" i="2"/>
  <c r="A764" i="2" s="1"/>
  <c r="B745" i="1" l="1"/>
  <c r="G745" i="1"/>
  <c r="C745" i="1"/>
  <c r="F745" i="1"/>
  <c r="H745" i="1"/>
  <c r="A746" i="1" s="1"/>
  <c r="E764" i="2"/>
  <c r="C764" i="2"/>
  <c r="D764" i="2" s="1"/>
  <c r="B764" i="2"/>
  <c r="G764" i="2"/>
  <c r="A765" i="2" s="1"/>
  <c r="F764" i="2"/>
  <c r="H746" i="1" l="1"/>
  <c r="A747" i="1" s="1"/>
  <c r="F746" i="1"/>
  <c r="G746" i="1"/>
  <c r="B746" i="1"/>
  <c r="C746" i="1"/>
  <c r="F765" i="2"/>
  <c r="G765" i="2"/>
  <c r="A766" i="2" s="1"/>
  <c r="E765" i="2"/>
  <c r="B765" i="2"/>
  <c r="C765" i="2"/>
  <c r="D765" i="2" s="1"/>
  <c r="C747" i="1" l="1"/>
  <c r="H747" i="1"/>
  <c r="A748" i="1" s="1"/>
  <c r="F747" i="1"/>
  <c r="B747" i="1"/>
  <c r="G747" i="1"/>
  <c r="B766" i="2"/>
  <c r="G766" i="2"/>
  <c r="A767" i="2" s="1"/>
  <c r="C766" i="2"/>
  <c r="D766" i="2" s="1"/>
  <c r="F766" i="2"/>
  <c r="E766" i="2"/>
  <c r="F748" i="1" l="1"/>
  <c r="C748" i="1"/>
  <c r="G748" i="1"/>
  <c r="H748" i="1"/>
  <c r="A749" i="1" s="1"/>
  <c r="B748" i="1"/>
  <c r="F767" i="2"/>
  <c r="G767" i="2"/>
  <c r="A768" i="2" s="1"/>
  <c r="C767" i="2"/>
  <c r="D767" i="2" s="1"/>
  <c r="E767" i="2"/>
  <c r="B767" i="2"/>
  <c r="C749" i="1" l="1"/>
  <c r="B749" i="1"/>
  <c r="H749" i="1"/>
  <c r="A750" i="1" s="1"/>
  <c r="G749" i="1"/>
  <c r="F749" i="1"/>
  <c r="C768" i="2"/>
  <c r="D768" i="2" s="1"/>
  <c r="B768" i="2"/>
  <c r="G768" i="2"/>
  <c r="A769" i="2" s="1"/>
  <c r="F768" i="2"/>
  <c r="E768" i="2"/>
  <c r="G750" i="1" l="1"/>
  <c r="B750" i="1"/>
  <c r="C750" i="1"/>
  <c r="H750" i="1"/>
  <c r="A751" i="1" s="1"/>
  <c r="F750" i="1"/>
  <c r="G769" i="2"/>
  <c r="A770" i="2" s="1"/>
  <c r="E769" i="2"/>
  <c r="B769" i="2"/>
  <c r="F769" i="2"/>
  <c r="C769" i="2"/>
  <c r="D769" i="2" s="1"/>
  <c r="G751" i="1" l="1"/>
  <c r="H751" i="1"/>
  <c r="A752" i="1" s="1"/>
  <c r="C751" i="1"/>
  <c r="B751" i="1"/>
  <c r="F751" i="1"/>
  <c r="E770" i="2"/>
  <c r="B770" i="2"/>
  <c r="F770" i="2"/>
  <c r="G770" i="2"/>
  <c r="A771" i="2" s="1"/>
  <c r="C770" i="2"/>
  <c r="D770" i="2" s="1"/>
  <c r="B752" i="1" l="1"/>
  <c r="F752" i="1"/>
  <c r="C752" i="1"/>
  <c r="H752" i="1"/>
  <c r="A753" i="1" s="1"/>
  <c r="G752" i="1"/>
  <c r="G771" i="2"/>
  <c r="A772" i="2" s="1"/>
  <c r="E771" i="2"/>
  <c r="B771" i="2"/>
  <c r="C771" i="2"/>
  <c r="D771" i="2" s="1"/>
  <c r="F771" i="2"/>
  <c r="H753" i="1" l="1"/>
  <c r="A754" i="1" s="1"/>
  <c r="G753" i="1"/>
  <c r="C753" i="1"/>
  <c r="F753" i="1"/>
  <c r="B753" i="1"/>
  <c r="E772" i="2"/>
  <c r="C772" i="2"/>
  <c r="D772" i="2" s="1"/>
  <c r="F772" i="2"/>
  <c r="G772" i="2"/>
  <c r="A773" i="2" s="1"/>
  <c r="B772" i="2"/>
  <c r="B754" i="1" l="1"/>
  <c r="C754" i="1"/>
  <c r="H754" i="1"/>
  <c r="A755" i="1" s="1"/>
  <c r="F754" i="1"/>
  <c r="G754" i="1"/>
  <c r="B773" i="2"/>
  <c r="G773" i="2"/>
  <c r="A774" i="2" s="1"/>
  <c r="C773" i="2"/>
  <c r="D773" i="2" s="1"/>
  <c r="F773" i="2"/>
  <c r="E773" i="2"/>
  <c r="G755" i="1" l="1"/>
  <c r="H755" i="1"/>
  <c r="A756" i="1" s="1"/>
  <c r="B755" i="1"/>
  <c r="F755" i="1"/>
  <c r="C755" i="1"/>
  <c r="B774" i="2"/>
  <c r="G774" i="2"/>
  <c r="A775" i="2" s="1"/>
  <c r="C774" i="2"/>
  <c r="D774" i="2" s="1"/>
  <c r="F774" i="2"/>
  <c r="E774" i="2"/>
  <c r="C756" i="1" l="1"/>
  <c r="H756" i="1"/>
  <c r="A757" i="1" s="1"/>
  <c r="B756" i="1"/>
  <c r="F756" i="1"/>
  <c r="G756" i="1"/>
  <c r="F775" i="2"/>
  <c r="B775" i="2"/>
  <c r="G775" i="2"/>
  <c r="A776" i="2" s="1"/>
  <c r="C775" i="2"/>
  <c r="D775" i="2" s="1"/>
  <c r="E775" i="2"/>
  <c r="H757" i="1" l="1"/>
  <c r="A758" i="1" s="1"/>
  <c r="C757" i="1"/>
  <c r="B757" i="1"/>
  <c r="G757" i="1"/>
  <c r="F757" i="1"/>
  <c r="G776" i="2"/>
  <c r="A777" i="2" s="1"/>
  <c r="E776" i="2"/>
  <c r="B776" i="2"/>
  <c r="F776" i="2"/>
  <c r="C776" i="2"/>
  <c r="D776" i="2" s="1"/>
  <c r="F758" i="1" l="1"/>
  <c r="B758" i="1"/>
  <c r="C758" i="1"/>
  <c r="G758" i="1"/>
  <c r="H758" i="1"/>
  <c r="A759" i="1" s="1"/>
  <c r="C777" i="2"/>
  <c r="D777" i="2" s="1"/>
  <c r="E777" i="2"/>
  <c r="B777" i="2"/>
  <c r="G777" i="2"/>
  <c r="A778" i="2" s="1"/>
  <c r="F777" i="2"/>
  <c r="C759" i="1" l="1"/>
  <c r="B759" i="1"/>
  <c r="H759" i="1"/>
  <c r="A760" i="1" s="1"/>
  <c r="G759" i="1"/>
  <c r="F759" i="1"/>
  <c r="G778" i="2"/>
  <c r="A779" i="2" s="1"/>
  <c r="F778" i="2"/>
  <c r="C778" i="2"/>
  <c r="D778" i="2" s="1"/>
  <c r="E778" i="2"/>
  <c r="B778" i="2"/>
  <c r="H760" i="1" l="1"/>
  <c r="A761" i="1" s="1"/>
  <c r="B760" i="1"/>
  <c r="F760" i="1"/>
  <c r="C760" i="1"/>
  <c r="G760" i="1"/>
  <c r="E779" i="2"/>
  <c r="B779" i="2"/>
  <c r="C779" i="2"/>
  <c r="D779" i="2" s="1"/>
  <c r="G779" i="2"/>
  <c r="A780" i="2" s="1"/>
  <c r="F779" i="2"/>
  <c r="B761" i="1" l="1"/>
  <c r="G761" i="1"/>
  <c r="C761" i="1"/>
  <c r="H761" i="1"/>
  <c r="A762" i="1" s="1"/>
  <c r="F761" i="1"/>
  <c r="F780" i="2"/>
  <c r="C780" i="2"/>
  <c r="D780" i="2" s="1"/>
  <c r="B780" i="2"/>
  <c r="G780" i="2"/>
  <c r="A781" i="2" s="1"/>
  <c r="E780" i="2"/>
  <c r="G762" i="1" l="1"/>
  <c r="B762" i="1"/>
  <c r="C762" i="1"/>
  <c r="H762" i="1"/>
  <c r="A763" i="1" s="1"/>
  <c r="F762" i="1"/>
  <c r="F781" i="2"/>
  <c r="B781" i="2"/>
  <c r="G781" i="2"/>
  <c r="A782" i="2" s="1"/>
  <c r="C781" i="2"/>
  <c r="D781" i="2" s="1"/>
  <c r="E781" i="2"/>
  <c r="F763" i="1" l="1"/>
  <c r="C763" i="1"/>
  <c r="G763" i="1"/>
  <c r="H763" i="1"/>
  <c r="A764" i="1" s="1"/>
  <c r="B763" i="1"/>
  <c r="F782" i="2"/>
  <c r="C782" i="2"/>
  <c r="D782" i="2" s="1"/>
  <c r="B782" i="2"/>
  <c r="E782" i="2"/>
  <c r="G782" i="2"/>
  <c r="A783" i="2" s="1"/>
  <c r="B764" i="1" l="1"/>
  <c r="H764" i="1"/>
  <c r="A765" i="1" s="1"/>
  <c r="F764" i="1"/>
  <c r="G764" i="1"/>
  <c r="C764" i="1"/>
  <c r="C783" i="2"/>
  <c r="D783" i="2" s="1"/>
  <c r="F783" i="2"/>
  <c r="B783" i="2"/>
  <c r="E783" i="2"/>
  <c r="G783" i="2"/>
  <c r="A784" i="2" s="1"/>
  <c r="G765" i="1" l="1"/>
  <c r="F765" i="1"/>
  <c r="C765" i="1"/>
  <c r="H765" i="1"/>
  <c r="A766" i="1" s="1"/>
  <c r="B765" i="1"/>
  <c r="G784" i="2"/>
  <c r="A785" i="2" s="1"/>
  <c r="E784" i="2"/>
  <c r="B784" i="2"/>
  <c r="C784" i="2"/>
  <c r="D784" i="2" s="1"/>
  <c r="F784" i="2"/>
  <c r="H766" i="1" l="1"/>
  <c r="A767" i="1" s="1"/>
  <c r="G766" i="1"/>
  <c r="B766" i="1"/>
  <c r="F766" i="1"/>
  <c r="C766" i="1"/>
  <c r="C785" i="2"/>
  <c r="D785" i="2" s="1"/>
  <c r="E785" i="2"/>
  <c r="G785" i="2"/>
  <c r="A786" i="2" s="1"/>
  <c r="B785" i="2"/>
  <c r="F785" i="2"/>
  <c r="B767" i="1" l="1"/>
  <c r="H767" i="1"/>
  <c r="A768" i="1" s="1"/>
  <c r="G767" i="1"/>
  <c r="F767" i="1"/>
  <c r="C767" i="1"/>
  <c r="B786" i="2"/>
  <c r="E786" i="2"/>
  <c r="C786" i="2"/>
  <c r="D786" i="2" s="1"/>
  <c r="G786" i="2"/>
  <c r="A787" i="2" s="1"/>
  <c r="F786" i="2"/>
  <c r="C768" i="1" l="1"/>
  <c r="G768" i="1"/>
  <c r="B768" i="1"/>
  <c r="F768" i="1"/>
  <c r="H768" i="1"/>
  <c r="A769" i="1" s="1"/>
  <c r="G787" i="2"/>
  <c r="A788" i="2" s="1"/>
  <c r="B787" i="2"/>
  <c r="F787" i="2"/>
  <c r="E787" i="2"/>
  <c r="C787" i="2"/>
  <c r="D787" i="2" s="1"/>
  <c r="H769" i="1" l="1"/>
  <c r="A770" i="1" s="1"/>
  <c r="C769" i="1"/>
  <c r="B769" i="1"/>
  <c r="G769" i="1"/>
  <c r="F769" i="1"/>
  <c r="E788" i="2"/>
  <c r="C788" i="2"/>
  <c r="D788" i="2" s="1"/>
  <c r="G788" i="2"/>
  <c r="A789" i="2" s="1"/>
  <c r="B788" i="2"/>
  <c r="F788" i="2"/>
  <c r="B770" i="1" l="1"/>
  <c r="C770" i="1"/>
  <c r="G770" i="1"/>
  <c r="H770" i="1"/>
  <c r="A771" i="1" s="1"/>
  <c r="F770" i="1"/>
  <c r="E789" i="2"/>
  <c r="B789" i="2"/>
  <c r="C789" i="2"/>
  <c r="D789" i="2" s="1"/>
  <c r="F789" i="2"/>
  <c r="G789" i="2"/>
  <c r="A790" i="2" s="1"/>
  <c r="C771" i="1" l="1"/>
  <c r="G771" i="1"/>
  <c r="F771" i="1"/>
  <c r="H771" i="1"/>
  <c r="A772" i="1" s="1"/>
  <c r="B771" i="1"/>
  <c r="F790" i="2"/>
  <c r="B790" i="2"/>
  <c r="C790" i="2"/>
  <c r="D790" i="2" s="1"/>
  <c r="G790" i="2"/>
  <c r="A791" i="2" s="1"/>
  <c r="E790" i="2"/>
  <c r="C772" i="1" l="1"/>
  <c r="B772" i="1"/>
  <c r="H772" i="1"/>
  <c r="A773" i="1" s="1"/>
  <c r="G772" i="1"/>
  <c r="F772" i="1"/>
  <c r="F791" i="2"/>
  <c r="B791" i="2"/>
  <c r="E791" i="2"/>
  <c r="G791" i="2"/>
  <c r="A792" i="2" s="1"/>
  <c r="C791" i="2"/>
  <c r="D791" i="2" s="1"/>
  <c r="F773" i="1" l="1"/>
  <c r="G773" i="1"/>
  <c r="C773" i="1"/>
  <c r="H773" i="1"/>
  <c r="A774" i="1" s="1"/>
  <c r="B773" i="1"/>
  <c r="C792" i="2"/>
  <c r="D792" i="2" s="1"/>
  <c r="E792" i="2"/>
  <c r="B792" i="2"/>
  <c r="G792" i="2"/>
  <c r="A793" i="2" s="1"/>
  <c r="F792" i="2"/>
  <c r="G774" i="1" l="1"/>
  <c r="H774" i="1"/>
  <c r="A775" i="1" s="1"/>
  <c r="C774" i="1"/>
  <c r="B774" i="1"/>
  <c r="F774" i="1"/>
  <c r="E793" i="2"/>
  <c r="F793" i="2"/>
  <c r="G793" i="2"/>
  <c r="A794" i="2" s="1"/>
  <c r="C793" i="2"/>
  <c r="D793" i="2" s="1"/>
  <c r="B793" i="2"/>
  <c r="H775" i="1" l="1"/>
  <c r="A776" i="1" s="1"/>
  <c r="G775" i="1"/>
  <c r="C775" i="1"/>
  <c r="F775" i="1"/>
  <c r="B775" i="1"/>
  <c r="G794" i="2"/>
  <c r="A795" i="2" s="1"/>
  <c r="E794" i="2"/>
  <c r="F794" i="2"/>
  <c r="C794" i="2"/>
  <c r="D794" i="2" s="1"/>
  <c r="B794" i="2"/>
  <c r="B776" i="1" l="1"/>
  <c r="F776" i="1"/>
  <c r="G776" i="1"/>
  <c r="H776" i="1"/>
  <c r="A777" i="1" s="1"/>
  <c r="C776" i="1"/>
  <c r="B795" i="2"/>
  <c r="E795" i="2"/>
  <c r="G795" i="2"/>
  <c r="A796" i="2" s="1"/>
  <c r="C795" i="2"/>
  <c r="D795" i="2" s="1"/>
  <c r="F795" i="2"/>
  <c r="H777" i="1" l="1"/>
  <c r="A778" i="1" s="1"/>
  <c r="B777" i="1"/>
  <c r="F777" i="1"/>
  <c r="G777" i="1"/>
  <c r="C777" i="1"/>
  <c r="B796" i="2"/>
  <c r="E796" i="2"/>
  <c r="G796" i="2"/>
  <c r="A797" i="2" s="1"/>
  <c r="F796" i="2"/>
  <c r="C796" i="2"/>
  <c r="D796" i="2" s="1"/>
  <c r="F778" i="1" l="1"/>
  <c r="B778" i="1"/>
  <c r="G778" i="1"/>
  <c r="C778" i="1"/>
  <c r="H778" i="1"/>
  <c r="A779" i="1" s="1"/>
  <c r="B797" i="2"/>
  <c r="F797" i="2"/>
  <c r="C797" i="2"/>
  <c r="D797" i="2" s="1"/>
  <c r="E797" i="2"/>
  <c r="G797" i="2"/>
  <c r="A798" i="2" s="1"/>
  <c r="G779" i="1" l="1"/>
  <c r="B779" i="1"/>
  <c r="C779" i="1"/>
  <c r="H779" i="1"/>
  <c r="A780" i="1" s="1"/>
  <c r="F779" i="1"/>
  <c r="B798" i="2"/>
  <c r="E798" i="2"/>
  <c r="G798" i="2"/>
  <c r="A799" i="2" s="1"/>
  <c r="F798" i="2"/>
  <c r="C798" i="2"/>
  <c r="D798" i="2" s="1"/>
  <c r="G780" i="1" l="1"/>
  <c r="F780" i="1"/>
  <c r="C780" i="1"/>
  <c r="H780" i="1"/>
  <c r="A781" i="1" s="1"/>
  <c r="B780" i="1"/>
  <c r="E799" i="2"/>
  <c r="F799" i="2"/>
  <c r="C799" i="2"/>
  <c r="D799" i="2" s="1"/>
  <c r="G799" i="2"/>
  <c r="A800" i="2" s="1"/>
  <c r="B799" i="2"/>
  <c r="F781" i="1" l="1"/>
  <c r="H781" i="1"/>
  <c r="A782" i="1" s="1"/>
  <c r="B781" i="1"/>
  <c r="C781" i="1"/>
  <c r="G781" i="1"/>
  <c r="C800" i="2"/>
  <c r="D800" i="2" s="1"/>
  <c r="F800" i="2"/>
  <c r="B800" i="2"/>
  <c r="G800" i="2"/>
  <c r="A801" i="2" s="1"/>
  <c r="E800" i="2"/>
  <c r="F782" i="1" l="1"/>
  <c r="C782" i="1"/>
  <c r="B782" i="1"/>
  <c r="H782" i="1"/>
  <c r="A783" i="1" s="1"/>
  <c r="G782" i="1"/>
  <c r="B801" i="2"/>
  <c r="G801" i="2"/>
  <c r="D18" i="2" s="1"/>
  <c r="E801" i="2"/>
  <c r="D11" i="2"/>
  <c r="F801" i="2"/>
  <c r="C801" i="2"/>
  <c r="D801" i="2" s="1"/>
  <c r="G783" i="1" l="1"/>
  <c r="F783" i="1"/>
  <c r="H783" i="1"/>
  <c r="A784" i="1" s="1"/>
  <c r="C783" i="1"/>
  <c r="B783" i="1"/>
  <c r="D16" i="2"/>
  <c r="D17" i="2" s="1"/>
  <c r="D15" i="2"/>
  <c r="G784" i="1" l="1"/>
  <c r="C784" i="1"/>
  <c r="B784" i="1"/>
  <c r="F784" i="1"/>
  <c r="H784" i="1"/>
  <c r="A785" i="1" s="1"/>
  <c r="G785" i="1" l="1"/>
  <c r="B785" i="1"/>
  <c r="C785" i="1"/>
  <c r="H785" i="1"/>
  <c r="A786" i="1" s="1"/>
  <c r="F785" i="1"/>
  <c r="H786" i="1" l="1"/>
  <c r="A787" i="1" s="1"/>
  <c r="G786" i="1"/>
  <c r="C786" i="1"/>
  <c r="F786" i="1"/>
  <c r="B786" i="1"/>
  <c r="C787" i="1" l="1"/>
  <c r="F787" i="1"/>
  <c r="B787" i="1"/>
  <c r="G787" i="1"/>
  <c r="H787" i="1"/>
  <c r="A788" i="1" s="1"/>
  <c r="G788" i="1" l="1"/>
  <c r="H788" i="1"/>
  <c r="A789" i="1" s="1"/>
  <c r="F788" i="1"/>
  <c r="C788" i="1"/>
  <c r="B788" i="1"/>
  <c r="C789" i="1" l="1"/>
  <c r="F789" i="1"/>
  <c r="H789" i="1"/>
  <c r="A790" i="1" s="1"/>
  <c r="G789" i="1"/>
  <c r="B789" i="1"/>
  <c r="G790" i="1" l="1"/>
  <c r="C790" i="1"/>
  <c r="F790" i="1"/>
  <c r="H790" i="1"/>
  <c r="A791" i="1" s="1"/>
  <c r="B790" i="1"/>
  <c r="C791" i="1" l="1"/>
  <c r="H791" i="1"/>
  <c r="A792" i="1" s="1"/>
  <c r="G791" i="1"/>
  <c r="B791" i="1"/>
  <c r="F791" i="1"/>
  <c r="F792" i="1" l="1"/>
  <c r="G792" i="1"/>
  <c r="H792" i="1"/>
  <c r="A793" i="1" s="1"/>
  <c r="C792" i="1"/>
  <c r="B792" i="1"/>
  <c r="C793" i="1" l="1"/>
  <c r="F793" i="1"/>
  <c r="G793" i="1"/>
  <c r="B793" i="1"/>
  <c r="H793" i="1"/>
  <c r="A794" i="1" s="1"/>
  <c r="F794" i="1" l="1"/>
  <c r="B794" i="1"/>
  <c r="H794" i="1"/>
  <c r="A795" i="1" s="1"/>
  <c r="C794" i="1"/>
  <c r="G794" i="1"/>
  <c r="B795" i="1" l="1"/>
  <c r="F795" i="1"/>
  <c r="G795" i="1"/>
  <c r="C795" i="1"/>
  <c r="H795" i="1"/>
  <c r="A796" i="1" s="1"/>
  <c r="H796" i="1" l="1"/>
  <c r="A797" i="1" s="1"/>
  <c r="C796" i="1"/>
  <c r="B796" i="1"/>
  <c r="G796" i="1"/>
  <c r="F796" i="1"/>
  <c r="H6" i="1"/>
  <c r="H7" i="1" l="1"/>
  <c r="H8" i="1"/>
  <c r="H9" i="1" s="1"/>
  <c r="G797" i="1"/>
  <c r="C797" i="1"/>
  <c r="B797" i="1"/>
  <c r="F797" i="1"/>
  <c r="H797" i="1"/>
  <c r="H10" i="1" s="1"/>
</calcChain>
</file>

<file path=xl/comments1.xml><?xml version="1.0" encoding="utf-8"?>
<comments xmlns="http://schemas.openxmlformats.org/spreadsheetml/2006/main">
  <authors>
    <author>Jon</author>
    <author>Vertex42</author>
    <author>Maria</author>
  </authors>
  <commentList>
    <comment ref="H2" authorId="0">
      <text>
        <r>
          <rPr>
            <b/>
            <u/>
            <sz val="8"/>
            <color indexed="81"/>
            <rFont val="Tahoma"/>
            <family val="2"/>
          </rPr>
          <t xml:space="preserve">Limited Use Policy
</t>
        </r>
        <r>
          <rPr>
            <sz val="8"/>
            <color indexed="81"/>
            <rFont val="Tahoma"/>
            <family val="2"/>
          </rPr>
          <t xml:space="preserve">You may download this template (the "Software"),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G5" authorId="1">
      <text>
        <r>
          <rPr>
            <b/>
            <sz val="8"/>
            <color indexed="81"/>
            <rFont val="Tahoma"/>
            <family val="2"/>
          </rPr>
          <t>Rate Per PAYMENT Period:</t>
        </r>
        <r>
          <rPr>
            <sz val="8"/>
            <color indexed="81"/>
            <rFont val="Tahoma"/>
            <family val="2"/>
          </rPr>
          <t xml:space="preserve">
When the Compound Period is equal to the Payment Frequency, the rate per period ends up being simply the annual rate divided by the number of periods per year.</t>
        </r>
      </text>
    </comment>
    <comment ref="C7" authorId="2">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
</t>
        </r>
      </text>
    </comment>
    <comment ref="C9" authorId="1">
      <text>
        <r>
          <rPr>
            <b/>
            <sz val="8"/>
            <color indexed="81"/>
            <rFont val="Tahoma"/>
            <family val="2"/>
          </rPr>
          <t>Payment Frequency:</t>
        </r>
        <r>
          <rPr>
            <sz val="8"/>
            <color indexed="81"/>
            <rFont val="Tahoma"/>
            <family val="2"/>
          </rPr>
          <t xml:space="preserve">
This defines the Payment Period, or the number of payments per year.</t>
        </r>
      </text>
    </comment>
    <comment ref="G9" authorId="2">
      <text>
        <r>
          <rPr>
            <b/>
            <sz val="8"/>
            <color indexed="81"/>
            <rFont val="Tahoma"/>
            <family val="2"/>
          </rPr>
          <t>Estimated Interest Savings</t>
        </r>
        <r>
          <rPr>
            <sz val="8"/>
            <color indexed="81"/>
            <rFont val="Tahoma"/>
            <family val="2"/>
          </rPr>
          <t xml:space="preserve">
The reduced interest expense associated with making extra payments. The result may be off by a small amount (a few dollars) due to rounding.</t>
        </r>
      </text>
    </comment>
    <comment ref="C10" authorId="0">
      <text>
        <r>
          <rPr>
            <b/>
            <sz val="8"/>
            <color indexed="81"/>
            <rFont val="Tahoma"/>
            <family val="2"/>
          </rPr>
          <t>Compound Period:</t>
        </r>
        <r>
          <rPr>
            <sz val="8"/>
            <color indexed="81"/>
            <rFont val="Tahoma"/>
            <family val="2"/>
          </rPr>
          <t xml:space="preserve">
The number of times per year that the interest is compounded.
Annually: 1 time per year
Semi-Annually: 2 times per year
Quarterly: 4 times per year
Monthly: 12 times per year
</t>
        </r>
        <r>
          <rPr>
            <b/>
            <sz val="8"/>
            <color indexed="81"/>
            <rFont val="Tahoma"/>
            <family val="2"/>
          </rPr>
          <t>Canadian</t>
        </r>
        <r>
          <rPr>
            <sz val="8"/>
            <color indexed="81"/>
            <rFont val="Tahoma"/>
            <family val="2"/>
          </rPr>
          <t xml:space="preserve"> mortgages are compounded </t>
        </r>
        <r>
          <rPr>
            <b/>
            <sz val="8"/>
            <color indexed="81"/>
            <rFont val="Tahoma"/>
            <family val="2"/>
          </rPr>
          <t>semi-annually</t>
        </r>
        <r>
          <rPr>
            <sz val="8"/>
            <color indexed="81"/>
            <rFont val="Tahoma"/>
            <family val="2"/>
          </rPr>
          <t xml:space="preserve">.
</t>
        </r>
        <r>
          <rPr>
            <b/>
            <sz val="8"/>
            <color indexed="81"/>
            <rFont val="Tahoma"/>
            <family val="2"/>
          </rPr>
          <t>US</t>
        </r>
        <r>
          <rPr>
            <sz val="8"/>
            <color indexed="81"/>
            <rFont val="Tahoma"/>
            <family val="2"/>
          </rPr>
          <t xml:space="preserve"> mortgages are compounded </t>
        </r>
        <r>
          <rPr>
            <b/>
            <sz val="8"/>
            <color indexed="81"/>
            <rFont val="Tahoma"/>
            <family val="2"/>
          </rPr>
          <t>monthly</t>
        </r>
        <r>
          <rPr>
            <sz val="8"/>
            <color indexed="81"/>
            <rFont val="Tahoma"/>
            <family val="2"/>
          </rPr>
          <t xml:space="preserve">.
The default is to set the compound period EQUAL to the payment frequency.
</t>
        </r>
        <r>
          <rPr>
            <i/>
            <sz val="8"/>
            <color indexed="81"/>
            <rFont val="Tahoma"/>
            <family val="2"/>
          </rPr>
          <t>WARNING</t>
        </r>
        <r>
          <rPr>
            <sz val="8"/>
            <color indexed="81"/>
            <rFont val="Tahoma"/>
            <family val="2"/>
          </rPr>
          <t>:Choosing a compound period that is shorter than the payment period results in negative amortization.</t>
        </r>
      </text>
    </comment>
    <comment ref="C11" authorId="1">
      <text>
        <r>
          <rPr>
            <b/>
            <sz val="8"/>
            <color indexed="81"/>
            <rFont val="Tahoma"/>
            <family val="2"/>
          </rPr>
          <t>Payment Type:</t>
        </r>
        <r>
          <rPr>
            <sz val="8"/>
            <color indexed="81"/>
            <rFont val="Tahoma"/>
            <family val="2"/>
          </rPr>
          <t xml:space="preserve">
This affects the "type" argument in the Excel PMT function.
"End of Period" (type=0) is the most common option. Choosing "Beginning of Period" (type=1) means that you will pay zero interest on your first payment.</t>
        </r>
      </text>
    </comment>
    <comment ref="D16" authorId="2">
      <text>
        <r>
          <rPr>
            <b/>
            <sz val="8"/>
            <color indexed="81"/>
            <rFont val="Tahoma"/>
            <family val="2"/>
          </rPr>
          <t>Additional Payment</t>
        </r>
        <r>
          <rPr>
            <sz val="8"/>
            <color indexed="81"/>
            <rFont val="Tahoma"/>
            <family val="2"/>
          </rPr>
          <t xml:space="preserve">
The amount paid directly towards the principal, in additional to the normal payment.
In order to pay off the remaining balance, the additional payment must be the</t>
        </r>
        <r>
          <rPr>
            <b/>
            <sz val="8"/>
            <color indexed="81"/>
            <rFont val="Tahoma"/>
            <family val="2"/>
          </rPr>
          <t xml:space="preserve"> last period balance - payment due + interest due</t>
        </r>
        <r>
          <rPr>
            <sz val="8"/>
            <color indexed="81"/>
            <rFont val="Tahoma"/>
            <family val="2"/>
          </rPr>
          <t>.
(Assumes no penalties for making additional payments.)</t>
        </r>
      </text>
    </comment>
  </commentList>
</comments>
</file>

<file path=xl/comments2.xml><?xml version="1.0" encoding="utf-8"?>
<comments xmlns="http://schemas.openxmlformats.org/spreadsheetml/2006/main">
  <authors>
    <author>Jon</author>
    <author>Maria</author>
  </authors>
  <commentList>
    <comment ref="G2" authorId="0">
      <text>
        <r>
          <rPr>
            <b/>
            <u/>
            <sz val="8"/>
            <color indexed="81"/>
            <rFont val="Tahoma"/>
            <family val="2"/>
          </rPr>
          <t xml:space="preserve">Limited Use Policy
</t>
        </r>
        <r>
          <rPr>
            <sz val="8"/>
            <color indexed="81"/>
            <rFont val="Tahoma"/>
            <family val="2"/>
          </rPr>
          <t xml:space="preserve">You may download this template (the "Software"), make archival copies, and customize the Software for </t>
        </r>
        <r>
          <rPr>
            <b/>
            <sz val="8"/>
            <color indexed="81"/>
            <rFont val="Tahoma"/>
            <family val="2"/>
          </rPr>
          <t>personal use only</t>
        </r>
        <r>
          <rPr>
            <sz val="8"/>
            <color indexed="81"/>
            <rFont val="Tahoma"/>
            <family val="2"/>
          </rPr>
          <t xml:space="preserve">. This Software or any document including or derived from this Software </t>
        </r>
        <r>
          <rPr>
            <b/>
            <sz val="8"/>
            <color indexed="10"/>
            <rFont val="Tahoma"/>
            <family val="2"/>
          </rPr>
          <t>may NOT be sold, distributed, or placed on a public server such as the internet</t>
        </r>
        <r>
          <rPr>
            <sz val="8"/>
            <color indexed="81"/>
            <rFont val="Tahoma"/>
            <family val="2"/>
          </rPr>
          <t xml:space="preserve"> without the express written permission of Vertex42 LLC.
</t>
        </r>
        <r>
          <rPr>
            <b/>
            <sz val="8"/>
            <color indexed="81"/>
            <rFont val="Tahoma"/>
            <family val="2"/>
          </rPr>
          <t>You may not remove or alter any logo, trademark, copyright, hyperlinks, disclaimers, terms of use, or other proprietary notices</t>
        </r>
        <r>
          <rPr>
            <sz val="8"/>
            <color indexed="81"/>
            <rFont val="Tahoma"/>
            <family val="2"/>
          </rPr>
          <t xml:space="preserve"> within the Software.
We define </t>
        </r>
        <r>
          <rPr>
            <b/>
            <sz val="8"/>
            <color indexed="81"/>
            <rFont val="Tahoma"/>
            <family val="2"/>
          </rPr>
          <t>"Personal use"</t>
        </r>
        <r>
          <rPr>
            <sz val="8"/>
            <color indexed="81"/>
            <rFont val="Tahoma"/>
            <family val="2"/>
          </rPr>
          <t xml:space="preserve"> as </t>
        </r>
        <r>
          <rPr>
            <b/>
            <sz val="8"/>
            <color indexed="10"/>
            <rFont val="Tahoma"/>
            <family val="2"/>
          </rPr>
          <t>Non-Commercial</t>
        </r>
        <r>
          <rPr>
            <sz val="8"/>
            <color indexed="81"/>
            <rFont val="Tahoma"/>
            <family val="2"/>
          </rPr>
          <t xml:space="preserve"> use by you, your family, or by your close personal friends, on a computer not owned by a business or commercial entity.
We define </t>
        </r>
        <r>
          <rPr>
            <b/>
            <sz val="8"/>
            <color indexed="81"/>
            <rFont val="Tahoma"/>
            <family val="2"/>
          </rPr>
          <t>"Commercial use"</t>
        </r>
        <r>
          <rPr>
            <sz val="8"/>
            <color indexed="81"/>
            <rFont val="Tahoma"/>
            <family val="2"/>
          </rPr>
          <t xml:space="preserve"> as any use in which a corporation or business or commercial entity derives or attempts to derive monetary gain and benefit, either directly or indirectly, from the use of the Software. This includes Government and Military entities, corporations, LLCs, sole-proprietorships, home-based businesses, and internet-based businesses.
</t>
        </r>
        <r>
          <rPr>
            <b/>
            <sz val="8"/>
            <color indexed="81"/>
            <rFont val="Tahoma"/>
            <family val="2"/>
          </rPr>
          <t>Caution:</t>
        </r>
        <r>
          <rPr>
            <sz val="8"/>
            <color indexed="81"/>
            <rFont val="Tahoma"/>
            <family val="2"/>
          </rPr>
          <t xml:space="preserve"> This calculator is for educational and illustrative purposes only and should not be construed as financial advice. The results may not be exact, and may not apply to your specific situation. Please consult a qualified professional regarding financial decisions.
</t>
        </r>
        <r>
          <rPr>
            <b/>
            <u/>
            <sz val="8"/>
            <color indexed="81"/>
            <rFont val="Tahoma"/>
            <family val="2"/>
          </rPr>
          <t xml:space="preserve">
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 ref="C17" authorId="1">
      <text>
        <r>
          <rPr>
            <b/>
            <sz val="8"/>
            <color indexed="81"/>
            <rFont val="Tahoma"/>
            <family val="2"/>
          </rPr>
          <t>Estimated Interest Savings</t>
        </r>
        <r>
          <rPr>
            <sz val="8"/>
            <color indexed="81"/>
            <rFont val="Tahoma"/>
            <family val="2"/>
          </rPr>
          <t xml:space="preserve">
The reduced interest expense associated with making extra payments. The result may be off by a few cents due to rounding.</t>
        </r>
      </text>
    </comment>
    <comment ref="A20" authorId="1">
      <text>
        <r>
          <rPr>
            <b/>
            <sz val="8"/>
            <color indexed="81"/>
            <rFont val="Tahoma"/>
            <family val="2"/>
          </rPr>
          <t>Payment Number</t>
        </r>
      </text>
    </comment>
  </commentList>
</comments>
</file>

<file path=xl/sharedStrings.xml><?xml version="1.0" encoding="utf-8"?>
<sst xmlns="http://schemas.openxmlformats.org/spreadsheetml/2006/main" count="87" uniqueCount="69">
  <si>
    <t>Loan Amortization Schedule</t>
  </si>
  <si>
    <t>© 2008 Vertex42 LLC</t>
  </si>
  <si>
    <t>HELP</t>
  </si>
  <si>
    <t>Loan Information</t>
  </si>
  <si>
    <t>Summary</t>
  </si>
  <si>
    <t>Frequency</t>
  </si>
  <si>
    <t>Loan Amount</t>
  </si>
  <si>
    <t>Rate (per period)</t>
  </si>
  <si>
    <t>Annual</t>
  </si>
  <si>
    <t>Annual Interest Rate</t>
  </si>
  <si>
    <t>Number of Payments</t>
  </si>
  <si>
    <t>Semi-Annual</t>
  </si>
  <si>
    <t>Term of Loan in Years</t>
  </si>
  <si>
    <t>Total Payments</t>
  </si>
  <si>
    <t>Quarterly</t>
  </si>
  <si>
    <t>First Payment Date</t>
  </si>
  <si>
    <t>Total Interest</t>
  </si>
  <si>
    <t>Bi-Monthly</t>
  </si>
  <si>
    <t>Payment Frequency</t>
  </si>
  <si>
    <t>Monthly</t>
  </si>
  <si>
    <t>Est. Interest Savings</t>
  </si>
  <si>
    <t>Compound Period</t>
  </si>
  <si>
    <t>Semi-Monthly</t>
  </si>
  <si>
    <t>Payment Type</t>
  </si>
  <si>
    <t>End of Period</t>
  </si>
  <si>
    <t>Bi-Weekly</t>
  </si>
  <si>
    <t>Weekly</t>
  </si>
  <si>
    <t>[42]</t>
  </si>
  <si>
    <t>Amortization Schedule</t>
  </si>
  <si>
    <t>No.</t>
  </si>
  <si>
    <t>Due Date</t>
  </si>
  <si>
    <t>Payment</t>
  </si>
  <si>
    <t>Additional Payment</t>
  </si>
  <si>
    <t>Interest</t>
  </si>
  <si>
    <t>Principal</t>
  </si>
  <si>
    <t>Balance</t>
  </si>
  <si>
    <t>End</t>
  </si>
  <si>
    <t>Loan Payment Schedule</t>
  </si>
  <si>
    <t>Payment (per period)</t>
  </si>
  <si>
    <t>Payment Schedule</t>
  </si>
  <si>
    <t>Payment Due</t>
  </si>
  <si>
    <t>Purchase Price</t>
  </si>
  <si>
    <t>Down percent</t>
  </si>
  <si>
    <t>Down $</t>
  </si>
  <si>
    <t>Interest Rate</t>
  </si>
  <si>
    <t>Monthly Expenses</t>
  </si>
  <si>
    <t>P&amp;I</t>
  </si>
  <si>
    <t>PMI</t>
  </si>
  <si>
    <t>HOA</t>
  </si>
  <si>
    <t>Loan Term</t>
  </si>
  <si>
    <t>INPUTS</t>
  </si>
  <si>
    <t>ANALYSIS</t>
  </si>
  <si>
    <t>Closing cost</t>
  </si>
  <si>
    <t>Real Estate Analysis Tool</t>
  </si>
  <si>
    <t>NOTES</t>
  </si>
  <si>
    <t>varies</t>
  </si>
  <si>
    <t>Property Taxes</t>
  </si>
  <si>
    <t>Prop taxes + Interest (monthly) - 1st yr</t>
  </si>
  <si>
    <t>Monthly Payment (PITI)</t>
  </si>
  <si>
    <t>Effective Monthly Payment (PITI)</t>
  </si>
  <si>
    <t>monthly</t>
  </si>
  <si>
    <t>after factoring in tax benefit</t>
  </si>
  <si>
    <t>Property Tax Rate</t>
  </si>
  <si>
    <t>update, as needed.</t>
  </si>
  <si>
    <t>0, if 20% down.</t>
  </si>
  <si>
    <t>Expected tax benefit (assuming 20% Effective Tax Rate)</t>
  </si>
  <si>
    <t>prepared by: Bay Area Estates Group
(925) 364 4345, ptestates@gmail.com</t>
  </si>
  <si>
    <t>HOA per month</t>
  </si>
  <si>
    <t>this is a rough estimate - most or part of this can be typically included in the loan.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</si>
</sst>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00%"/>
    <numFmt numFmtId="165" formatCode="0.00000%"/>
    <numFmt numFmtId="166" formatCode="m/d/yy;@"/>
    <numFmt numFmtId="167" formatCode="_(&quot;$&quot;* #,##0_);_(&quot;$&quot;* \(#,##0\);_(&quot;$&quot;* &quot;-&quot;??_);_(@_)"/>
    <numFmt numFmtId="168" formatCode="&quot;$&quot;#,##0"/>
  </numFmts>
  <fonts count="37" x14ac:knownFonts="1">
    <font>
      <sz val="10"/>
      <name val="Arial"/>
    </font>
    <font>
      <sz val="10"/>
      <name val="Arial"/>
    </font>
    <font>
      <sz val="10"/>
      <name val="Arial"/>
      <family val="2"/>
    </font>
    <font>
      <sz val="8"/>
      <name val="Tahoma"/>
      <family val="2"/>
    </font>
    <font>
      <b/>
      <sz val="18"/>
      <name val="Arial"/>
      <family val="2"/>
    </font>
    <font>
      <sz val="18"/>
      <name val="Arial"/>
      <family val="2"/>
    </font>
    <font>
      <sz val="10"/>
      <color indexed="9"/>
      <name val="Arial"/>
      <family val="2"/>
    </font>
    <font>
      <sz val="8"/>
      <name val="Arial"/>
      <family val="2"/>
    </font>
    <font>
      <u/>
      <sz val="10"/>
      <color indexed="12"/>
      <name val="Tahoma"/>
      <family val="2"/>
    </font>
    <font>
      <sz val="12"/>
      <name val="Arial"/>
      <family val="2"/>
    </font>
    <font>
      <b/>
      <sz val="12"/>
      <name val="Arial"/>
      <family val="2"/>
    </font>
    <font>
      <sz val="11"/>
      <name val="Arial"/>
      <family val="2"/>
    </font>
    <font>
      <b/>
      <sz val="10"/>
      <name val="Arial"/>
      <family val="2"/>
    </font>
    <font>
      <sz val="9"/>
      <name val="Arial"/>
      <family val="2"/>
    </font>
    <font>
      <b/>
      <sz val="11"/>
      <color indexed="10"/>
      <name val="Arial"/>
      <family val="2"/>
    </font>
    <font>
      <sz val="11"/>
      <color indexed="10"/>
      <name val="Arial"/>
      <family val="2"/>
    </font>
    <font>
      <b/>
      <sz val="11"/>
      <name val="Arial"/>
      <family val="2"/>
    </font>
    <font>
      <sz val="6"/>
      <color indexed="9"/>
      <name val="Arial"/>
      <family val="2"/>
    </font>
    <font>
      <sz val="8"/>
      <color indexed="9"/>
      <name val="Arial"/>
      <family val="2"/>
    </font>
    <font>
      <b/>
      <u/>
      <sz val="8"/>
      <color indexed="81"/>
      <name val="Tahoma"/>
      <family val="2"/>
    </font>
    <font>
      <sz val="8"/>
      <color indexed="81"/>
      <name val="Tahoma"/>
      <family val="2"/>
    </font>
    <font>
      <b/>
      <sz val="8"/>
      <color indexed="81"/>
      <name val="Tahoma"/>
      <family val="2"/>
    </font>
    <font>
      <b/>
      <sz val="8"/>
      <color indexed="10"/>
      <name val="Tahoma"/>
      <family val="2"/>
    </font>
    <font>
      <i/>
      <sz val="8"/>
      <color indexed="81"/>
      <name val="Tahoma"/>
      <family val="2"/>
    </font>
    <font>
      <sz val="18"/>
      <color indexed="60"/>
      <name val="Arial"/>
      <family val="2"/>
    </font>
    <font>
      <sz val="10"/>
      <color indexed="55"/>
      <name val="Arial"/>
      <family val="2"/>
    </font>
    <font>
      <b/>
      <sz val="12"/>
      <name val="Tahoma"/>
      <family val="2"/>
    </font>
    <font>
      <sz val="8"/>
      <name val="Arial"/>
    </font>
    <font>
      <u/>
      <sz val="11"/>
      <color indexed="8"/>
      <name val="Calibri"/>
      <family val="2"/>
    </font>
    <font>
      <sz val="10"/>
      <color indexed="12"/>
      <name val="Arial"/>
    </font>
    <font>
      <b/>
      <u/>
      <sz val="10"/>
      <color indexed="12"/>
      <name val="Arial"/>
      <family val="2"/>
    </font>
    <font>
      <b/>
      <u/>
      <sz val="10"/>
      <color indexed="14"/>
      <name val="Arial"/>
      <family val="2"/>
    </font>
    <font>
      <b/>
      <sz val="11"/>
      <color indexed="8"/>
      <name val="Calibri"/>
      <family val="2"/>
    </font>
    <font>
      <i/>
      <sz val="10"/>
      <name val="Arial"/>
      <family val="2"/>
    </font>
    <font>
      <b/>
      <i/>
      <sz val="10"/>
      <name val="Arial"/>
      <family val="2"/>
    </font>
    <font>
      <b/>
      <u/>
      <sz val="10"/>
      <name val="Arial"/>
      <family val="2"/>
    </font>
    <font>
      <sz val="10"/>
      <color indexed="12"/>
      <name val="Arial"/>
      <family val="2"/>
    </font>
  </fonts>
  <fills count="8">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3"/>
      </bottom>
      <diagonal/>
    </border>
    <border>
      <left style="thin">
        <color indexed="55"/>
      </left>
      <right style="thin">
        <color indexed="55"/>
      </right>
      <top style="thin">
        <color indexed="53"/>
      </top>
      <bottom style="thin">
        <color indexed="55"/>
      </bottom>
      <diagonal/>
    </border>
    <border>
      <left/>
      <right/>
      <top/>
      <bottom style="medium">
        <color indexed="60"/>
      </bottom>
      <diagonal/>
    </border>
    <border>
      <left style="thin">
        <color indexed="55"/>
      </left>
      <right style="thin">
        <color indexed="55"/>
      </right>
      <top style="thin">
        <color indexed="55"/>
      </top>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style="thin">
        <color indexed="55"/>
      </left>
      <right style="thin">
        <color indexed="55"/>
      </right>
      <top style="medium">
        <color indexed="60"/>
      </top>
      <bottom style="thin">
        <color indexed="55"/>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96">
    <xf numFmtId="0" fontId="0" fillId="0" borderId="0" xfId="0"/>
    <xf numFmtId="0" fontId="4" fillId="2" borderId="2" xfId="0" applyFont="1" applyFill="1" applyBorder="1" applyAlignment="1" applyProtection="1">
      <alignment vertical="center"/>
    </xf>
    <xf numFmtId="0" fontId="5" fillId="2" borderId="2" xfId="0" applyFont="1" applyFill="1" applyBorder="1" applyProtection="1"/>
    <xf numFmtId="0" fontId="6" fillId="2" borderId="2" xfId="0" applyFont="1" applyFill="1" applyBorder="1" applyProtection="1"/>
    <xf numFmtId="0" fontId="0" fillId="0" borderId="0" xfId="0" applyFont="1" applyProtection="1"/>
    <xf numFmtId="0" fontId="2" fillId="0" borderId="0" xfId="0" applyFont="1" applyProtection="1"/>
    <xf numFmtId="0" fontId="8" fillId="0" borderId="0" xfId="3" applyAlignment="1" applyProtection="1">
      <alignment horizontal="left"/>
    </xf>
    <xf numFmtId="0" fontId="0" fillId="0" borderId="0" xfId="0" applyProtection="1"/>
    <xf numFmtId="0" fontId="11" fillId="2" borderId="3" xfId="0" applyFont="1" applyFill="1" applyBorder="1" applyAlignment="1" applyProtection="1">
      <alignment horizontal="left" vertical="center" indent="1"/>
    </xf>
    <xf numFmtId="0" fontId="12" fillId="2" borderId="3" xfId="0" applyFont="1" applyFill="1" applyBorder="1" applyAlignment="1" applyProtection="1">
      <alignment horizontal="left" vertical="center" indent="1"/>
    </xf>
    <xf numFmtId="0" fontId="12" fillId="2" borderId="3" xfId="0" applyFont="1" applyFill="1" applyBorder="1" applyAlignment="1" applyProtection="1">
      <alignment horizontal="center" wrapText="1"/>
    </xf>
    <xf numFmtId="0" fontId="2" fillId="2" borderId="3" xfId="0" applyFont="1" applyFill="1" applyBorder="1" applyAlignment="1" applyProtection="1">
      <alignment horizontal="center" wrapText="1"/>
    </xf>
    <xf numFmtId="0" fontId="2" fillId="3" borderId="0" xfId="0" applyFont="1" applyFill="1" applyProtection="1"/>
    <xf numFmtId="0" fontId="11" fillId="3" borderId="0" xfId="0" applyFont="1" applyFill="1" applyAlignment="1" applyProtection="1">
      <alignment horizontal="right" indent="1"/>
    </xf>
    <xf numFmtId="43" fontId="11" fillId="0" borderId="4" xfId="1" applyFont="1" applyFill="1" applyBorder="1" applyProtection="1">
      <protection locked="0"/>
    </xf>
    <xf numFmtId="0" fontId="11" fillId="0" borderId="0" xfId="0" applyFont="1" applyFill="1" applyBorder="1" applyAlignment="1" applyProtection="1">
      <alignment horizontal="right" indent="1"/>
    </xf>
    <xf numFmtId="164" fontId="11" fillId="0" borderId="0" xfId="4" applyNumberFormat="1" applyFont="1" applyProtection="1"/>
    <xf numFmtId="10" fontId="11" fillId="0" borderId="1" xfId="4" applyNumberFormat="1" applyFont="1" applyFill="1" applyBorder="1" applyProtection="1">
      <protection locked="0"/>
    </xf>
    <xf numFmtId="0" fontId="11" fillId="0" borderId="0" xfId="0" applyFont="1" applyAlignment="1" applyProtection="1">
      <alignment horizontal="right" indent="1"/>
    </xf>
    <xf numFmtId="43" fontId="11" fillId="0" borderId="0" xfId="1" applyFont="1" applyFill="1" applyProtection="1"/>
    <xf numFmtId="14" fontId="11" fillId="0" borderId="1" xfId="0" applyNumberFormat="1" applyFont="1" applyFill="1" applyBorder="1" applyAlignment="1" applyProtection="1">
      <alignment horizontal="right"/>
      <protection locked="0"/>
    </xf>
    <xf numFmtId="165" fontId="0" fillId="0" borderId="0" xfId="4" applyNumberFormat="1" applyFont="1" applyProtection="1"/>
    <xf numFmtId="14" fontId="13" fillId="3" borderId="1" xfId="0" applyNumberFormat="1" applyFont="1" applyFill="1" applyBorder="1" applyAlignment="1" applyProtection="1">
      <alignment horizontal="right"/>
      <protection locked="0"/>
    </xf>
    <xf numFmtId="0" fontId="14" fillId="0" borderId="0" xfId="0" applyFont="1" applyAlignment="1" applyProtection="1">
      <alignment horizontal="right"/>
    </xf>
    <xf numFmtId="0" fontId="15" fillId="0" borderId="0" xfId="0" applyFont="1" applyAlignment="1" applyProtection="1">
      <alignment horizontal="right"/>
    </xf>
    <xf numFmtId="0" fontId="2" fillId="0" borderId="0" xfId="0" applyFont="1" applyAlignment="1" applyProtection="1">
      <alignment horizontal="right" indent="1"/>
    </xf>
    <xf numFmtId="0" fontId="16" fillId="0" borderId="0" xfId="0" applyFont="1" applyAlignment="1" applyProtection="1">
      <alignment horizontal="right" indent="1"/>
    </xf>
    <xf numFmtId="43" fontId="10" fillId="0" borderId="0" xfId="1" applyFont="1" applyFill="1" applyProtection="1"/>
    <xf numFmtId="0" fontId="7" fillId="0" borderId="0" xfId="0" applyFont="1" applyProtection="1"/>
    <xf numFmtId="0" fontId="17" fillId="0" borderId="0" xfId="0" applyFont="1" applyAlignment="1" applyProtection="1">
      <alignment horizontal="right"/>
    </xf>
    <xf numFmtId="0" fontId="9" fillId="0" borderId="0" xfId="0" applyFont="1" applyAlignment="1" applyProtection="1">
      <alignment horizontal="left"/>
    </xf>
    <xf numFmtId="0" fontId="18" fillId="0" borderId="0" xfId="0" applyFont="1" applyAlignment="1" applyProtection="1">
      <alignment horizontal="right"/>
      <protection locked="0"/>
    </xf>
    <xf numFmtId="0" fontId="0" fillId="0" borderId="0" xfId="0" applyAlignment="1" applyProtection="1">
      <alignment horizontal="right"/>
    </xf>
    <xf numFmtId="0" fontId="11" fillId="2" borderId="5" xfId="0" applyFont="1" applyFill="1" applyBorder="1" applyAlignment="1" applyProtection="1">
      <alignment horizontal="center"/>
    </xf>
    <xf numFmtId="0" fontId="11" fillId="2" borderId="5" xfId="0" applyFont="1" applyFill="1" applyBorder="1" applyAlignment="1" applyProtection="1">
      <alignment horizontal="right" wrapText="1"/>
    </xf>
    <xf numFmtId="0" fontId="7" fillId="3" borderId="0" xfId="0" applyFont="1" applyFill="1" applyAlignment="1" applyProtection="1">
      <alignment horizontal="center"/>
    </xf>
    <xf numFmtId="14" fontId="7" fillId="3" borderId="0" xfId="0" applyNumberFormat="1" applyFont="1" applyFill="1" applyAlignment="1" applyProtection="1">
      <alignment horizontal="right"/>
    </xf>
    <xf numFmtId="4" fontId="0" fillId="0" borderId="0" xfId="0" applyNumberFormat="1" applyFont="1" applyProtection="1"/>
    <xf numFmtId="0" fontId="7" fillId="0" borderId="0" xfId="0" applyFont="1" applyAlignment="1" applyProtection="1">
      <alignment horizontal="center"/>
    </xf>
    <xf numFmtId="166" fontId="7" fillId="0" borderId="0" xfId="0" applyNumberFormat="1" applyFont="1" applyAlignment="1" applyProtection="1">
      <alignment horizontal="right"/>
    </xf>
    <xf numFmtId="4" fontId="7" fillId="0" borderId="0" xfId="0" applyNumberFormat="1" applyFont="1" applyAlignment="1" applyProtection="1">
      <alignment horizontal="right"/>
    </xf>
    <xf numFmtId="4" fontId="7" fillId="0" borderId="6" xfId="0" applyNumberFormat="1" applyFont="1" applyBorder="1" applyAlignment="1" applyProtection="1">
      <alignment horizontal="right"/>
      <protection locked="0"/>
    </xf>
    <xf numFmtId="4" fontId="7" fillId="0" borderId="7" xfId="0" applyNumberFormat="1" applyFont="1" applyBorder="1" applyAlignment="1" applyProtection="1">
      <alignment horizontal="right"/>
      <protection locked="0"/>
    </xf>
    <xf numFmtId="0" fontId="0" fillId="0" borderId="0" xfId="4" applyNumberFormat="1" applyFont="1" applyProtection="1"/>
    <xf numFmtId="164" fontId="0" fillId="0" borderId="0" xfId="4" applyNumberFormat="1" applyFont="1" applyProtection="1"/>
    <xf numFmtId="4" fontId="7" fillId="0" borderId="8" xfId="0" applyNumberFormat="1" applyFont="1" applyBorder="1" applyAlignment="1" applyProtection="1">
      <alignment horizontal="right"/>
      <protection locked="0"/>
    </xf>
    <xf numFmtId="0" fontId="0" fillId="4" borderId="0" xfId="0" applyFont="1" applyFill="1" applyProtection="1"/>
    <xf numFmtId="0" fontId="2" fillId="4" borderId="0" xfId="0" applyFont="1" applyFill="1" applyAlignment="1" applyProtection="1">
      <alignment horizontal="center"/>
    </xf>
    <xf numFmtId="0" fontId="24" fillId="2" borderId="2" xfId="0" applyFont="1" applyFill="1" applyBorder="1" applyProtection="1"/>
    <xf numFmtId="0" fontId="25" fillId="0" borderId="0" xfId="0" applyFont="1" applyProtection="1"/>
    <xf numFmtId="0" fontId="25" fillId="0" borderId="0" xfId="0" applyFont="1" applyAlignment="1" applyProtection="1">
      <alignment horizontal="right" indent="1"/>
    </xf>
    <xf numFmtId="167" fontId="25" fillId="0" borderId="0" xfId="2" applyNumberFormat="1" applyFont="1" applyFill="1" applyBorder="1" applyProtection="1"/>
    <xf numFmtId="10" fontId="25" fillId="0" borderId="0" xfId="4" applyNumberFormat="1" applyFont="1" applyFill="1" applyBorder="1" applyProtection="1"/>
    <xf numFmtId="14" fontId="25" fillId="0" borderId="0" xfId="0" applyNumberFormat="1" applyFont="1" applyFill="1" applyBorder="1" applyAlignment="1" applyProtection="1">
      <alignment horizontal="right"/>
    </xf>
    <xf numFmtId="0" fontId="25" fillId="0" borderId="0" xfId="0" applyFont="1" applyFill="1" applyBorder="1" applyProtection="1"/>
    <xf numFmtId="0" fontId="25" fillId="0" borderId="0" xfId="0" applyNumberFormat="1" applyFont="1" applyFill="1" applyBorder="1" applyAlignment="1" applyProtection="1">
      <alignment horizontal="right"/>
    </xf>
    <xf numFmtId="0" fontId="25" fillId="0" borderId="0" xfId="0" applyFont="1" applyFill="1" applyBorder="1" applyAlignment="1" applyProtection="1">
      <alignment horizontal="right" indent="1"/>
    </xf>
    <xf numFmtId="164" fontId="25" fillId="0" borderId="0" xfId="4" applyNumberFormat="1" applyFont="1" applyProtection="1"/>
    <xf numFmtId="44" fontId="11" fillId="0" borderId="0" xfId="0" applyNumberFormat="1" applyFont="1" applyFill="1" applyProtection="1"/>
    <xf numFmtId="0" fontId="11" fillId="0" borderId="0" xfId="0" applyFont="1" applyProtection="1"/>
    <xf numFmtId="0" fontId="9" fillId="0" borderId="0" xfId="0" applyFont="1" applyAlignment="1" applyProtection="1"/>
    <xf numFmtId="0" fontId="17" fillId="0" borderId="0" xfId="0" applyFont="1" applyAlignment="1" applyProtection="1"/>
    <xf numFmtId="0" fontId="26" fillId="0" borderId="0" xfId="0" applyFont="1" applyAlignment="1" applyProtection="1">
      <alignment horizontal="center"/>
    </xf>
    <xf numFmtId="0" fontId="16" fillId="2" borderId="5" xfId="0" applyFont="1" applyFill="1" applyBorder="1" applyAlignment="1" applyProtection="1">
      <alignment horizontal="center"/>
    </xf>
    <xf numFmtId="0" fontId="16" fillId="2" borderId="5" xfId="0" applyFont="1" applyFill="1" applyBorder="1" applyAlignment="1" applyProtection="1">
      <alignment horizontal="right" wrapText="1"/>
    </xf>
    <xf numFmtId="0" fontId="0" fillId="0" borderId="0" xfId="0" applyFont="1" applyAlignment="1" applyProtection="1"/>
    <xf numFmtId="4" fontId="7" fillId="5" borderId="0" xfId="0" applyNumberFormat="1" applyFont="1" applyFill="1" applyAlignment="1" applyProtection="1">
      <alignment horizontal="right"/>
      <protection locked="0"/>
    </xf>
    <xf numFmtId="0" fontId="2" fillId="4" borderId="0" xfId="0" applyFont="1" applyFill="1" applyProtection="1"/>
    <xf numFmtId="43" fontId="25" fillId="0" borderId="0" xfId="0" applyNumberFormat="1" applyFont="1" applyFill="1" applyProtection="1"/>
    <xf numFmtId="0" fontId="7" fillId="0" borderId="0" xfId="0" applyFont="1" applyFill="1" applyBorder="1" applyAlignment="1">
      <alignment horizontal="right"/>
    </xf>
    <xf numFmtId="4" fontId="7" fillId="0" borderId="9" xfId="0" applyNumberFormat="1" applyFont="1" applyFill="1" applyBorder="1" applyAlignment="1" applyProtection="1">
      <alignment horizontal="right"/>
      <protection locked="0"/>
    </xf>
    <xf numFmtId="4" fontId="7" fillId="5" borderId="9" xfId="0" applyNumberFormat="1" applyFont="1" applyFill="1" applyBorder="1" applyAlignment="1" applyProtection="1">
      <alignment horizontal="right"/>
      <protection locked="0"/>
    </xf>
    <xf numFmtId="0" fontId="0" fillId="0" borderId="0" xfId="0" applyAlignment="1">
      <alignment horizontal="center"/>
    </xf>
    <xf numFmtId="168" fontId="0" fillId="0" borderId="0" xfId="0" applyNumberFormat="1" applyAlignment="1">
      <alignment horizontal="center"/>
    </xf>
    <xf numFmtId="9" fontId="0" fillId="0" borderId="0" xfId="0" applyNumberFormat="1" applyAlignment="1">
      <alignment horizontal="center"/>
    </xf>
    <xf numFmtId="0" fontId="28" fillId="0" borderId="0" xfId="0" applyFont="1"/>
    <xf numFmtId="0" fontId="29" fillId="0" borderId="0" xfId="0" applyFont="1"/>
    <xf numFmtId="168" fontId="29" fillId="0" borderId="0" xfId="0" applyNumberFormat="1" applyFont="1" applyAlignment="1">
      <alignment horizontal="center"/>
    </xf>
    <xf numFmtId="9" fontId="29" fillId="0" borderId="0" xfId="0" applyNumberFormat="1" applyFont="1" applyAlignment="1">
      <alignment horizontal="center"/>
    </xf>
    <xf numFmtId="1" fontId="29" fillId="0" borderId="0" xfId="0" applyNumberFormat="1" applyFont="1" applyAlignment="1">
      <alignment horizontal="center"/>
    </xf>
    <xf numFmtId="0" fontId="30" fillId="0" borderId="0" xfId="0" applyFont="1"/>
    <xf numFmtId="0" fontId="31" fillId="0" borderId="0" xfId="0" applyFont="1" applyAlignment="1">
      <alignment horizontal="left"/>
    </xf>
    <xf numFmtId="168" fontId="12" fillId="0" borderId="0" xfId="0" applyNumberFormat="1" applyFont="1" applyAlignment="1">
      <alignment horizontal="center"/>
    </xf>
    <xf numFmtId="164" fontId="29" fillId="0" borderId="0" xfId="0" applyNumberFormat="1" applyFont="1" applyAlignment="1">
      <alignment horizontal="center"/>
    </xf>
    <xf numFmtId="1" fontId="11" fillId="0" borderId="1" xfId="0" applyNumberFormat="1" applyFont="1" applyFill="1" applyBorder="1" applyProtection="1">
      <protection locked="0"/>
    </xf>
    <xf numFmtId="0" fontId="12" fillId="0" borderId="0" xfId="0" applyFont="1"/>
    <xf numFmtId="0" fontId="2" fillId="0" borderId="0" xfId="0" applyFont="1"/>
    <xf numFmtId="0" fontId="33" fillId="0" borderId="0" xfId="0" applyFont="1"/>
    <xf numFmtId="0" fontId="35" fillId="0" borderId="0" xfId="0" applyFont="1"/>
    <xf numFmtId="0" fontId="32" fillId="0" borderId="0" xfId="0" applyFont="1"/>
    <xf numFmtId="0" fontId="10" fillId="6" borderId="0" xfId="0" applyFont="1" applyFill="1"/>
    <xf numFmtId="10" fontId="29" fillId="0" borderId="0" xfId="0" applyNumberFormat="1" applyFont="1" applyAlignment="1">
      <alignment horizontal="center"/>
    </xf>
    <xf numFmtId="0" fontId="12" fillId="7" borderId="0" xfId="0" applyFont="1" applyFill="1"/>
    <xf numFmtId="168" fontId="12" fillId="7" borderId="0" xfId="0" applyNumberFormat="1" applyFont="1" applyFill="1" applyAlignment="1">
      <alignment horizontal="center"/>
    </xf>
    <xf numFmtId="0" fontId="34" fillId="0" borderId="0" xfId="0" applyFont="1" applyAlignment="1">
      <alignment horizontal="left" wrapText="1"/>
    </xf>
    <xf numFmtId="0" fontId="36" fillId="0" borderId="0" xfId="0" applyFont="1"/>
  </cellXfs>
  <cellStyles count="5">
    <cellStyle name="Comma" xfId="1" builtinId="3"/>
    <cellStyle name="Currency" xfId="2" builtinId="4"/>
    <cellStyle name="Hyperlink" xfId="3" builtinId="8"/>
    <cellStyle name="Normal" xfId="0" builtinId="0"/>
    <cellStyle name="Percent" xfId="4" builtinId="5"/>
  </cellStyles>
  <dxfs count="3">
    <dxf>
      <border>
        <top style="thin">
          <color indexed="55"/>
        </top>
      </border>
    </dxf>
    <dxf>
      <font>
        <condense val="0"/>
        <extend val="0"/>
        <color indexed="10"/>
      </font>
    </dxf>
    <dxf>
      <border>
        <bottom style="thin">
          <color indexed="55"/>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4A75B5"/>
      <rgbColor rgb="00C1F1ED"/>
      <rgbColor rgb="00D6F4D9"/>
      <rgbColor rgb="00FFFFCC"/>
      <rgbColor rgb="00C9DAFB"/>
      <rgbColor rgb="00FAC8D7"/>
      <rgbColor rgb="00F3E4F2"/>
      <rgbColor rgb="00F3F3F3"/>
      <rgbColor rgb="001849B5"/>
      <rgbColor rgb="0036ACA2"/>
      <rgbColor rgb="00F0BA00"/>
      <rgbColor rgb="00E1E1E1"/>
      <rgbColor rgb="00C9C9C9"/>
      <rgbColor rgb="00878787"/>
      <rgbColor rgb="00873B80"/>
      <rgbColor rgb="00B2B2B2"/>
      <rgbColor rgb="00003366"/>
      <rgbColor rgb="00109618"/>
      <rgbColor rgb="00085108"/>
      <rgbColor rgb="00635100"/>
      <rgbColor rgb="00595959"/>
      <rgbColor rgb="00E1BCDE"/>
      <rgbColor rgb="00592754"/>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H$15" lockText="1" noThreeD="1"/>
</file>

<file path=xl/ctrlProps/ctrlProp2.xml><?xml version="1.0" encoding="utf-8"?>
<formControlPr xmlns="http://schemas.microsoft.com/office/spreadsheetml/2009/9/main" objectType="CheckBox" checked="Checked" fmlaLink="$H$15"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www.vertex42.com/ExcelTemplates/loan-amortization-schedule.html" TargetMode="External"/></Relationships>
</file>

<file path=xl/drawings/drawing1.xml><?xml version="1.0" encoding="utf-8"?>
<xdr:wsDr xmlns:xdr="http://schemas.openxmlformats.org/drawingml/2006/spreadsheetDrawing" xmlns:a="http://schemas.openxmlformats.org/drawingml/2006/main">
  <xdr:twoCellAnchor editAs="oneCell">
    <xdr:from>
      <xdr:col>9</xdr:col>
      <xdr:colOff>19050</xdr:colOff>
      <xdr:row>0</xdr:row>
      <xdr:rowOff>190500</xdr:rowOff>
    </xdr:from>
    <xdr:to>
      <xdr:col>12</xdr:col>
      <xdr:colOff>0</xdr:colOff>
      <xdr:row>20</xdr:row>
      <xdr:rowOff>0</xdr:rowOff>
    </xdr:to>
    <xdr:sp macro="" textlink="">
      <xdr:nvSpPr>
        <xdr:cNvPr id="1025" name="AutoShape 1"/>
        <xdr:cNvSpPr>
          <a:spLocks noChangeArrowheads="1"/>
        </xdr:cNvSpPr>
      </xdr:nvSpPr>
      <xdr:spPr bwMode="auto">
        <a:xfrm>
          <a:off x="6048375" y="190500"/>
          <a:ext cx="2876550" cy="3714750"/>
        </a:xfrm>
        <a:prstGeom prst="roundRect">
          <a:avLst>
            <a:gd name="adj" fmla="val 5296"/>
          </a:avLst>
        </a:prstGeom>
        <a:solidFill>
          <a:srgbClr val="FFFFFF"/>
        </a:solidFill>
        <a:ln w="9525">
          <a:solidFill>
            <a:srgbClr val="000000"/>
          </a:solidFill>
          <a:round/>
          <a:headEnd/>
          <a:tailEnd/>
        </a:ln>
        <a:effectLst>
          <a:outerShdw dist="53882" dir="2700000" algn="ctr" rotWithShape="0">
            <a:srgbClr val="E1E1E1">
              <a:alpha val="50000"/>
            </a:srgbClr>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spreadsheet creates an amortization schedule for a fixed-rate loan, with optional extra payments. The payment frequency can be annual, semi-annual, quarterly, bi-monthly, monthly, semi-monthly, bi-weekly, or weekly. Values are rounded to the second decimal place. The last payment is adjusted to bring the balance to zero. By default, the compound period is set equal to the payment frequency, but this can be changed if the loan is a Canadian mortgage for example. Be careful not to set the Compound Period shorter than the Payment Frequency because that will result in negative amortization. You can select whether payments are due at the End or Beginning of the payment period. The rounding option is for comparison with other calculators that do not round the payment or interest.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Tahoma"/>
              <a:ea typeface="Tahoma"/>
              <a:cs typeface="Tahoma"/>
            </a:rPr>
            <a:t>Note:</a:t>
          </a:r>
          <a:r>
            <a:rPr lang="en-US" sz="1000" b="1" i="0" u="none" strike="noStrike" baseline="0">
              <a:solidFill>
                <a:srgbClr val="000000"/>
              </a:solidFill>
              <a:latin typeface="Tahoma"/>
              <a:ea typeface="Tahoma"/>
              <a:cs typeface="Tahoma"/>
            </a:rPr>
            <a:t> </a:t>
          </a:r>
          <a:r>
            <a:rPr lang="en-US" sz="1000" b="0" i="0" u="none" strike="noStrike" baseline="0">
              <a:solidFill>
                <a:srgbClr val="000000"/>
              </a:solidFill>
              <a:latin typeface="Arial"/>
              <a:ea typeface="Tahoma"/>
              <a:cs typeface="Arial"/>
            </a:rPr>
            <a:t>The spreadsheet is only valid for up to 780 payments (65-year monthly, 30-year biweekly, 15-year weekly, etc.)</a:t>
          </a:r>
          <a:endParaRPr lang="en-US"/>
        </a:p>
      </xdr:txBody>
    </xdr:sp>
    <xdr:clientData/>
  </xdr:twoCellAnchor>
  <xdr:twoCellAnchor editAs="absolute">
    <xdr:from>
      <xdr:col>9</xdr:col>
      <xdr:colOff>0</xdr:colOff>
      <xdr:row>21</xdr:row>
      <xdr:rowOff>0</xdr:rowOff>
    </xdr:from>
    <xdr:to>
      <xdr:col>12</xdr:col>
      <xdr:colOff>0</xdr:colOff>
      <xdr:row>26</xdr:row>
      <xdr:rowOff>57150</xdr:rowOff>
    </xdr:to>
    <xdr:sp macro="" textlink="">
      <xdr:nvSpPr>
        <xdr:cNvPr id="1041" name="AutoShape 17">
          <a:hlinkClick xmlns:r="http://schemas.openxmlformats.org/officeDocument/2006/relationships" r:id="rId1" tooltip="Go To Vertex42.com"/>
        </xdr:cNvPr>
        <xdr:cNvSpPr>
          <a:spLocks noChangeArrowheads="1"/>
        </xdr:cNvSpPr>
      </xdr:nvSpPr>
      <xdr:spPr bwMode="auto">
        <a:xfrm>
          <a:off x="6029325" y="4067175"/>
          <a:ext cx="2895600" cy="866775"/>
        </a:xfrm>
        <a:prstGeom prst="roundRect">
          <a:avLst>
            <a:gd name="adj" fmla="val 16667"/>
          </a:avLst>
        </a:prstGeom>
        <a:solidFill>
          <a:srgbClr val="FFFFFF"/>
        </a:solidFill>
        <a:ln w="9525">
          <a:solidFill>
            <a:srgbClr val="000000"/>
          </a:solidFill>
          <a:round/>
          <a:headEnd/>
          <a:tailEnd/>
        </a:ln>
        <a:effectLst>
          <a:outerShdw dist="53882" dir="2700000" algn="ctr" rotWithShape="0">
            <a:srgbClr val="1849B5">
              <a:alpha val="50000"/>
            </a:srgbClr>
          </a:outerShdw>
        </a:effec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To download an unlocked commercial version of this amortization schedule, visit</a:t>
          </a:r>
        </a:p>
        <a:p>
          <a:pPr algn="l" rtl="0">
            <a:defRPr sz="1000"/>
          </a:pPr>
          <a:r>
            <a:rPr lang="en-US" sz="1000" b="0" i="0" u="sng" strike="noStrike" baseline="0">
              <a:solidFill>
                <a:srgbClr val="0000FF"/>
              </a:solidFill>
              <a:latin typeface="Arial"/>
              <a:cs typeface="Arial"/>
            </a:rPr>
            <a:t>http://www.vertex42.com/ExcelTemplates/loan-amortization-schedule.html</a:t>
          </a:r>
          <a:endParaRPr lang="en-US" sz="1000" b="0" i="0" u="none" strike="noStrike" baseline="0">
            <a:solidFill>
              <a:srgbClr val="000000"/>
            </a:solidFill>
            <a:latin typeface="Arial"/>
            <a:cs typeface="Arial"/>
          </a:endParaRPr>
        </a:p>
        <a:p>
          <a:pPr algn="l" rtl="0">
            <a:defRPr sz="1000"/>
          </a:pPr>
          <a:endParaRPr lang="en-US"/>
        </a:p>
      </xdr:txBody>
    </xdr:sp>
    <xdr:clientData fPrintsWithSheet="0"/>
  </xdr:twoCellAnchor>
  <mc:AlternateContent xmlns:mc="http://schemas.openxmlformats.org/markup-compatibility/2006">
    <mc:Choice xmlns:a14="http://schemas.microsoft.com/office/drawing/2010/main" Requires="a14">
      <xdr:twoCellAnchor editAs="oneCell">
        <xdr:from>
          <xdr:col>7</xdr:col>
          <xdr:colOff>161925</xdr:colOff>
          <xdr:row>13</xdr:row>
          <xdr:rowOff>123825</xdr:rowOff>
        </xdr:from>
        <xdr:to>
          <xdr:col>7</xdr:col>
          <xdr:colOff>1028700</xdr:colOff>
          <xdr:row>14</xdr:row>
          <xdr:rowOff>180975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Rounding 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13</xdr:row>
          <xdr:rowOff>123825</xdr:rowOff>
        </xdr:from>
        <xdr:to>
          <xdr:col>7</xdr:col>
          <xdr:colOff>1028700</xdr:colOff>
          <xdr:row>14</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Rounding On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219075</xdr:colOff>
      <xdr:row>2</xdr:row>
      <xdr:rowOff>66675</xdr:rowOff>
    </xdr:from>
    <xdr:to>
      <xdr:col>6</xdr:col>
      <xdr:colOff>971550</xdr:colOff>
      <xdr:row>17</xdr:row>
      <xdr:rowOff>152400</xdr:rowOff>
    </xdr:to>
    <xdr:sp macro="" textlink="">
      <xdr:nvSpPr>
        <xdr:cNvPr id="2049" name="AutoShape 1"/>
        <xdr:cNvSpPr>
          <a:spLocks noChangeArrowheads="1"/>
        </xdr:cNvSpPr>
      </xdr:nvSpPr>
      <xdr:spPr bwMode="auto">
        <a:xfrm>
          <a:off x="3219450" y="533400"/>
          <a:ext cx="2447925" cy="2571750"/>
        </a:xfrm>
        <a:prstGeom prst="roundRect">
          <a:avLst>
            <a:gd name="adj" fmla="val 7477"/>
          </a:avLst>
        </a:prstGeom>
        <a:solidFill>
          <a:srgbClr val="FFFFFF"/>
        </a:solidFill>
        <a:ln w="9525">
          <a:solidFill>
            <a:srgbClr val="000000"/>
          </a:solidFill>
          <a:round/>
          <a:headEnd/>
          <a:tailEnd/>
        </a:ln>
        <a:effectLst>
          <a:outerShdw dist="53882" dir="2700000" algn="ctr" rotWithShape="0">
            <a:srgbClr val="E1E1E1">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Tahoma"/>
              <a:ea typeface="Tahoma"/>
              <a:cs typeface="Tahoma"/>
            </a:rPr>
            <a:t>Recording Actual Payments</a:t>
          </a:r>
          <a:endParaRPr lang="en-US" sz="1000" b="0" i="0" u="none" strike="noStrike" baseline="0">
            <a:solidFill>
              <a:srgbClr val="000000"/>
            </a:solidFill>
            <a:latin typeface="Arial"/>
            <a:ea typeface="Tahoma"/>
            <a:cs typeface="Arial"/>
          </a:endParaRPr>
        </a:p>
        <a:p>
          <a:pPr algn="l" rtl="0">
            <a:defRPr sz="1000"/>
          </a:pPr>
          <a:r>
            <a:rPr lang="en-US" sz="1000" b="0" i="0" u="none" strike="noStrike" baseline="0">
              <a:solidFill>
                <a:srgbClr val="000000"/>
              </a:solidFill>
              <a:latin typeface="Arial"/>
              <a:ea typeface="Tahoma"/>
              <a:cs typeface="Arial"/>
            </a:rPr>
            <a:t>This spreadsheet provides an alternate way to record payments, assuming the same loan information as in the Schedule worksheet. The </a:t>
          </a:r>
          <a:r>
            <a:rPr lang="en-US" sz="1000" b="0" i="1" u="none" strike="noStrike" baseline="0">
              <a:solidFill>
                <a:srgbClr val="000000"/>
              </a:solidFill>
              <a:latin typeface="Tahoma"/>
              <a:ea typeface="Tahoma"/>
              <a:cs typeface="Tahoma"/>
            </a:rPr>
            <a:t>actual</a:t>
          </a:r>
          <a:r>
            <a:rPr lang="en-US" sz="1000" b="0" i="0" u="none" strike="noStrike" baseline="0">
              <a:solidFill>
                <a:srgbClr val="000000"/>
              </a:solidFill>
              <a:latin typeface="Arial"/>
              <a:ea typeface="Tahoma"/>
              <a:cs typeface="Arial"/>
            </a:rPr>
            <a:t> payment is recorded each pay period. Any amount above the </a:t>
          </a:r>
          <a:r>
            <a:rPr lang="en-US" sz="1000" b="0" i="1" u="none" strike="noStrike" baseline="0">
              <a:solidFill>
                <a:srgbClr val="000000"/>
              </a:solidFill>
              <a:latin typeface="Tahoma"/>
              <a:ea typeface="Tahoma"/>
              <a:cs typeface="Tahoma"/>
            </a:rPr>
            <a:t>payment due</a:t>
          </a:r>
          <a:r>
            <a:rPr lang="en-US" sz="1000" b="0" i="0" u="none" strike="noStrike" baseline="0">
              <a:solidFill>
                <a:srgbClr val="000000"/>
              </a:solidFill>
              <a:latin typeface="Arial"/>
              <a:ea typeface="Tahoma"/>
              <a:cs typeface="Arial"/>
            </a:rPr>
            <a:t> is used to pay off the principal. If no payment is made, the </a:t>
          </a:r>
          <a:r>
            <a:rPr lang="en-US" sz="1000" b="0" i="1" u="none" strike="noStrike" baseline="0">
              <a:solidFill>
                <a:srgbClr val="000000"/>
              </a:solidFill>
              <a:latin typeface="Tahoma"/>
              <a:ea typeface="Tahoma"/>
              <a:cs typeface="Tahoma"/>
            </a:rPr>
            <a:t>interest due</a:t>
          </a:r>
          <a:r>
            <a:rPr lang="en-US" sz="1000" b="0" i="0" u="none" strike="noStrike" baseline="0">
              <a:solidFill>
                <a:srgbClr val="000000"/>
              </a:solidFill>
              <a:latin typeface="Arial"/>
              <a:ea typeface="Tahoma"/>
              <a:cs typeface="Arial"/>
            </a:rPr>
            <a:t> is added to the balance (i.e. negative amortization). This assumes there are no penalties for late payments, missing payments, or prepayments, and that prepayments go into effect on the due date.</a:t>
          </a:r>
          <a:endParaRPr lang="en-US"/>
        </a:p>
      </xdr:txBody>
    </xdr:sp>
    <xdr:clientData/>
  </xdr:twoCellAnchor>
  <xdr:twoCellAnchor>
    <xdr:from>
      <xdr:col>4</xdr:col>
      <xdr:colOff>76200</xdr:colOff>
      <xdr:row>24</xdr:row>
      <xdr:rowOff>152400</xdr:rowOff>
    </xdr:from>
    <xdr:to>
      <xdr:col>5</xdr:col>
      <xdr:colOff>409575</xdr:colOff>
      <xdr:row>28</xdr:row>
      <xdr:rowOff>104775</xdr:rowOff>
    </xdr:to>
    <xdr:sp macro="" textlink="">
      <xdr:nvSpPr>
        <xdr:cNvPr id="2050" name="AutoShape 2"/>
        <xdr:cNvSpPr>
          <a:spLocks noChangeArrowheads="1"/>
        </xdr:cNvSpPr>
      </xdr:nvSpPr>
      <xdr:spPr bwMode="auto">
        <a:xfrm>
          <a:off x="3076575" y="4524375"/>
          <a:ext cx="1181100" cy="600075"/>
        </a:xfrm>
        <a:prstGeom prst="wedgeRoundRectCallout">
          <a:avLst>
            <a:gd name="adj1" fmla="val -62903"/>
            <a:gd name="adj2" fmla="val -86509"/>
            <a:gd name="adj3" fmla="val 16667"/>
          </a:avLst>
        </a:prstGeom>
        <a:solidFill>
          <a:srgbClr val="FFFFFF"/>
        </a:solidFill>
        <a:ln w="9525" algn="ctr">
          <a:solidFill>
            <a:srgbClr val="000000"/>
          </a:solidFill>
          <a:miter lim="800000"/>
          <a:headEnd/>
          <a:tailEnd/>
        </a:ln>
        <a:effectLst>
          <a:outerShdw dist="53882" dir="2700000" algn="ctr" rotWithShape="0">
            <a:srgbClr val="E1E1E1">
              <a:alpha val="50000"/>
            </a:srgbClr>
          </a:outerShdw>
        </a:effectLst>
      </xdr:spPr>
      <xdr:txBody>
        <a:bodyPr vertOverflow="clip" wrap="square" lIns="91440" tIns="45720" rIns="91440" bIns="45720" anchor="t" upright="1"/>
        <a:lstStyle/>
        <a:p>
          <a:pPr algn="l" rtl="0">
            <a:defRPr sz="1000"/>
          </a:pPr>
          <a:r>
            <a:rPr lang="en-US" sz="800" b="0" i="0" u="none" strike="noStrike" baseline="0">
              <a:solidFill>
                <a:srgbClr val="000000"/>
              </a:solidFill>
              <a:latin typeface="Tahoma"/>
              <a:ea typeface="Tahoma"/>
              <a:cs typeface="Tahoma"/>
            </a:rPr>
            <a:t>Enter the amount paid in this column (principal+interest)</a:t>
          </a: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hyperlink" Target="http://www.vertex42.com/ExcelTemplates/loan-amortization-schedule.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vertex42.com/ExcelTemplates/loan-amortization-schedul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abSelected="1" workbookViewId="0">
      <selection activeCell="E1" sqref="E1"/>
    </sheetView>
  </sheetViews>
  <sheetFormatPr defaultRowHeight="12.75" x14ac:dyDescent="0.2"/>
  <cols>
    <col min="1" max="1" width="51.42578125" customWidth="1"/>
    <col min="2" max="2" width="10.140625" bestFit="1" customWidth="1"/>
  </cols>
  <sheetData>
    <row r="1" spans="1:3" ht="15.75" x14ac:dyDescent="0.25">
      <c r="A1" s="90" t="s">
        <v>53</v>
      </c>
    </row>
    <row r="2" spans="1:3" ht="25.5" customHeight="1" x14ac:dyDescent="0.2">
      <c r="A2" s="94" t="s">
        <v>66</v>
      </c>
      <c r="B2" s="94"/>
      <c r="C2" s="94"/>
    </row>
    <row r="4" spans="1:3" x14ac:dyDescent="0.2">
      <c r="A4" s="80" t="s">
        <v>50</v>
      </c>
      <c r="B4" s="72"/>
      <c r="C4" s="88" t="s">
        <v>54</v>
      </c>
    </row>
    <row r="5" spans="1:3" x14ac:dyDescent="0.2">
      <c r="A5" s="76" t="s">
        <v>41</v>
      </c>
      <c r="B5" s="77">
        <v>1200000</v>
      </c>
    </row>
    <row r="6" spans="1:3" x14ac:dyDescent="0.2">
      <c r="A6" s="76" t="s">
        <v>42</v>
      </c>
      <c r="B6" s="78">
        <v>0.2</v>
      </c>
    </row>
    <row r="7" spans="1:3" x14ac:dyDescent="0.2">
      <c r="A7" s="76" t="s">
        <v>44</v>
      </c>
      <c r="B7" s="83">
        <v>0.04</v>
      </c>
      <c r="C7" s="87" t="s">
        <v>55</v>
      </c>
    </row>
    <row r="8" spans="1:3" x14ac:dyDescent="0.2">
      <c r="A8" s="76" t="s">
        <v>49</v>
      </c>
      <c r="B8" s="79">
        <v>30</v>
      </c>
      <c r="C8" s="87"/>
    </row>
    <row r="9" spans="1:3" x14ac:dyDescent="0.2">
      <c r="A9" s="95" t="s">
        <v>67</v>
      </c>
      <c r="B9" s="77">
        <v>110</v>
      </c>
      <c r="C9" s="87" t="s">
        <v>63</v>
      </c>
    </row>
    <row r="10" spans="1:3" x14ac:dyDescent="0.2">
      <c r="A10" s="76" t="s">
        <v>62</v>
      </c>
      <c r="B10" s="91">
        <v>1.2500000000000001E-2</v>
      </c>
      <c r="C10" s="87"/>
    </row>
    <row r="11" spans="1:3" x14ac:dyDescent="0.2">
      <c r="A11" s="76"/>
      <c r="B11" s="77"/>
      <c r="C11" s="87"/>
    </row>
    <row r="12" spans="1:3" x14ac:dyDescent="0.2">
      <c r="A12" s="81" t="s">
        <v>51</v>
      </c>
      <c r="B12" s="73"/>
      <c r="C12" s="87"/>
    </row>
    <row r="13" spans="1:3" x14ac:dyDescent="0.2">
      <c r="A13" t="s">
        <v>43</v>
      </c>
      <c r="B13" s="73">
        <f>B6*B5</f>
        <v>240000</v>
      </c>
      <c r="C13" s="87"/>
    </row>
    <row r="14" spans="1:3" x14ac:dyDescent="0.2">
      <c r="A14" t="s">
        <v>6</v>
      </c>
      <c r="B14" s="73">
        <f>B5-B13</f>
        <v>960000</v>
      </c>
      <c r="C14" s="87"/>
    </row>
    <row r="15" spans="1:3" x14ac:dyDescent="0.2">
      <c r="B15" s="73"/>
      <c r="C15" s="87"/>
    </row>
    <row r="16" spans="1:3" ht="15" x14ac:dyDescent="0.25">
      <c r="A16" s="75" t="s">
        <v>45</v>
      </c>
      <c r="B16" s="74"/>
      <c r="C16" s="87"/>
    </row>
    <row r="17" spans="1:3" x14ac:dyDescent="0.2">
      <c r="A17" t="s">
        <v>46</v>
      </c>
      <c r="B17" s="73">
        <f>payment</f>
        <v>4583.1899999999996</v>
      </c>
      <c r="C17" s="87"/>
    </row>
    <row r="18" spans="1:3" x14ac:dyDescent="0.2">
      <c r="A18" t="s">
        <v>47</v>
      </c>
      <c r="B18" s="73">
        <f>IF(B6&gt;=20%,0,0.1*B17)</f>
        <v>0</v>
      </c>
      <c r="C18" s="87" t="s">
        <v>64</v>
      </c>
    </row>
    <row r="19" spans="1:3" x14ac:dyDescent="0.2">
      <c r="A19" s="86" t="s">
        <v>56</v>
      </c>
      <c r="B19" s="73">
        <f>B10*B5/12</f>
        <v>1250</v>
      </c>
      <c r="C19" s="87"/>
    </row>
    <row r="20" spans="1:3" x14ac:dyDescent="0.2">
      <c r="A20" t="s">
        <v>48</v>
      </c>
      <c r="B20" s="73">
        <f>B9</f>
        <v>110</v>
      </c>
      <c r="C20" s="87"/>
    </row>
    <row r="21" spans="1:3" x14ac:dyDescent="0.2">
      <c r="A21" s="92" t="s">
        <v>58</v>
      </c>
      <c r="B21" s="93">
        <f>SUM(B17:B20)</f>
        <v>5943.19</v>
      </c>
      <c r="C21" s="87"/>
    </row>
    <row r="22" spans="1:3" x14ac:dyDescent="0.2">
      <c r="B22" s="72"/>
      <c r="C22" s="87"/>
    </row>
    <row r="23" spans="1:3" x14ac:dyDescent="0.2">
      <c r="A23" s="85" t="s">
        <v>52</v>
      </c>
      <c r="B23" s="82">
        <f>0.75%*B5</f>
        <v>9000</v>
      </c>
      <c r="C23" s="87" t="s">
        <v>68</v>
      </c>
    </row>
    <row r="24" spans="1:3" x14ac:dyDescent="0.2">
      <c r="B24" s="72"/>
    </row>
    <row r="25" spans="1:3" ht="15" x14ac:dyDescent="0.25">
      <c r="A25" s="89" t="s">
        <v>57</v>
      </c>
      <c r="B25" s="82">
        <f>(B19*12+SUM(Schedule!F18:F29))/12</f>
        <v>4424.3575000000001</v>
      </c>
      <c r="C25" s="86" t="s">
        <v>60</v>
      </c>
    </row>
    <row r="26" spans="1:3" s="85" customFormat="1" x14ac:dyDescent="0.2">
      <c r="A26" s="85" t="s">
        <v>65</v>
      </c>
      <c r="B26" s="82">
        <f>B25*0.2</f>
        <v>884.87150000000008</v>
      </c>
      <c r="C26" s="87" t="s">
        <v>60</v>
      </c>
    </row>
    <row r="28" spans="1:3" x14ac:dyDescent="0.2">
      <c r="A28" s="85" t="s">
        <v>59</v>
      </c>
      <c r="B28" s="82">
        <f>B21-B26</f>
        <v>5058.3184999999994</v>
      </c>
      <c r="C28" s="87" t="s">
        <v>61</v>
      </c>
    </row>
  </sheetData>
  <mergeCells count="1">
    <mergeCell ref="A2:C2"/>
  </mergeCells>
  <phoneticPr fontId="27"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798"/>
  <sheetViews>
    <sheetView showGridLines="0" topLeftCell="A5" workbookViewId="0">
      <selection activeCell="F18" sqref="F18"/>
    </sheetView>
  </sheetViews>
  <sheetFormatPr defaultRowHeight="12.75" x14ac:dyDescent="0.2"/>
  <cols>
    <col min="1" max="1" width="5.7109375" style="4" customWidth="1"/>
    <col min="2" max="2" width="11.7109375" style="4" customWidth="1"/>
    <col min="3" max="3" width="12.140625" style="4" customWidth="1"/>
    <col min="4" max="4" width="16.42578125" style="4" customWidth="1"/>
    <col min="5" max="5" width="3.7109375" style="4" customWidth="1"/>
    <col min="6" max="6" width="10.7109375" style="4" customWidth="1"/>
    <col min="7" max="7" width="11.85546875" style="4" customWidth="1"/>
    <col min="8" max="8" width="15.7109375" style="4" customWidth="1"/>
    <col min="9" max="9" width="2.42578125" style="4" customWidth="1"/>
    <col min="10" max="10" width="15.140625" style="4" customWidth="1"/>
    <col min="11" max="11" width="16.42578125" style="4" customWidth="1"/>
    <col min="12" max="13" width="11.85546875" style="4" customWidth="1"/>
    <col min="14" max="16384" width="9.140625" style="4"/>
  </cols>
  <sheetData>
    <row r="1" spans="1:11" ht="24" customHeight="1" x14ac:dyDescent="0.35">
      <c r="A1" s="1" t="s">
        <v>0</v>
      </c>
      <c r="B1" s="2"/>
      <c r="C1" s="2"/>
      <c r="D1" s="2"/>
      <c r="E1" s="2"/>
      <c r="F1" s="2"/>
      <c r="G1" s="3"/>
      <c r="H1" s="3"/>
    </row>
    <row r="2" spans="1:11" x14ac:dyDescent="0.2">
      <c r="A2" s="6" t="s">
        <v>2</v>
      </c>
      <c r="B2" s="5"/>
      <c r="C2" s="5"/>
      <c r="D2" s="5"/>
      <c r="E2" s="5"/>
      <c r="F2" s="5"/>
      <c r="G2" s="5"/>
      <c r="H2" s="69" t="s">
        <v>1</v>
      </c>
    </row>
    <row r="3" spans="1:11" x14ac:dyDescent="0.2">
      <c r="A3" s="5"/>
      <c r="B3" s="5"/>
      <c r="C3" s="5"/>
      <c r="D3" s="5"/>
      <c r="E3" s="5"/>
      <c r="F3" s="5"/>
      <c r="G3" s="5"/>
      <c r="H3" s="5"/>
    </row>
    <row r="4" spans="1:11" ht="14.25" x14ac:dyDescent="0.2">
      <c r="A4" s="8" t="s">
        <v>3</v>
      </c>
      <c r="B4" s="9"/>
      <c r="C4" s="9"/>
      <c r="D4" s="9"/>
      <c r="F4" s="8" t="s">
        <v>4</v>
      </c>
      <c r="G4" s="10"/>
      <c r="H4" s="10"/>
      <c r="K4" s="11" t="s">
        <v>5</v>
      </c>
    </row>
    <row r="5" spans="1:11" ht="15" customHeight="1" x14ac:dyDescent="0.2">
      <c r="A5" s="12"/>
      <c r="B5" s="12"/>
      <c r="C5" s="13" t="s">
        <v>6</v>
      </c>
      <c r="D5" s="14">
        <f>Analysis!B14</f>
        <v>960000</v>
      </c>
      <c r="E5" s="5"/>
      <c r="F5" s="5"/>
      <c r="G5" s="15" t="s">
        <v>7</v>
      </c>
      <c r="H5" s="16">
        <f>((1+D6/compound_period)^(compound_period/periods_per_year))-1</f>
        <v>3.3333333333334103E-3</v>
      </c>
      <c r="K5" s="4" t="s">
        <v>8</v>
      </c>
    </row>
    <row r="6" spans="1:11" ht="15" customHeight="1" x14ac:dyDescent="0.2">
      <c r="A6" s="12"/>
      <c r="B6" s="12"/>
      <c r="C6" s="13" t="s">
        <v>9</v>
      </c>
      <c r="D6" s="17">
        <f>Analysis!B7</f>
        <v>0.04</v>
      </c>
      <c r="E6" s="5"/>
      <c r="G6" s="15" t="s">
        <v>10</v>
      </c>
      <c r="H6" s="18">
        <f>MAX(A16:A797)</f>
        <v>360</v>
      </c>
      <c r="K6" s="4" t="s">
        <v>11</v>
      </c>
    </row>
    <row r="7" spans="1:11" ht="15" customHeight="1" x14ac:dyDescent="0.2">
      <c r="A7" s="12"/>
      <c r="B7" s="12"/>
      <c r="C7" s="13" t="s">
        <v>12</v>
      </c>
      <c r="D7" s="84">
        <v>30</v>
      </c>
      <c r="E7" s="5"/>
      <c r="F7" s="5"/>
      <c r="G7" s="18" t="s">
        <v>13</v>
      </c>
      <c r="H7" s="19">
        <f>SUM(F18:F797)+SUM(G18:G797)</f>
        <v>1649946.2999999993</v>
      </c>
      <c r="K7" s="4" t="s">
        <v>14</v>
      </c>
    </row>
    <row r="8" spans="1:11" ht="15" customHeight="1" x14ac:dyDescent="0.2">
      <c r="A8" s="12"/>
      <c r="B8" s="12"/>
      <c r="C8" s="13" t="s">
        <v>15</v>
      </c>
      <c r="D8" s="20">
        <v>42005</v>
      </c>
      <c r="E8" s="5"/>
      <c r="F8" s="5"/>
      <c r="G8" s="18" t="s">
        <v>16</v>
      </c>
      <c r="H8" s="19">
        <f>SUM(F17:F797)</f>
        <v>689946.29999999958</v>
      </c>
      <c r="K8" s="4" t="s">
        <v>17</v>
      </c>
    </row>
    <row r="9" spans="1:11" ht="15" customHeight="1" x14ac:dyDescent="0.2">
      <c r="A9" s="12"/>
      <c r="B9" s="12"/>
      <c r="C9" s="13" t="s">
        <v>18</v>
      </c>
      <c r="D9" s="20" t="s">
        <v>19</v>
      </c>
      <c r="E9" s="5"/>
      <c r="F9" s="5"/>
      <c r="G9" s="18" t="s">
        <v>20</v>
      </c>
      <c r="H9" s="19">
        <f>(nper*(-PMT(rate,nper,loan_amount,,pmtType))-loan_amount)-H8</f>
        <v>0.96112864697352052</v>
      </c>
      <c r="J9" s="21"/>
      <c r="K9" s="4" t="s">
        <v>19</v>
      </c>
    </row>
    <row r="10" spans="1:11" ht="15" customHeight="1" x14ac:dyDescent="0.25">
      <c r="A10" s="12"/>
      <c r="B10" s="12"/>
      <c r="C10" s="13" t="s">
        <v>21</v>
      </c>
      <c r="D10" s="22" t="str">
        <f>D9</f>
        <v>Monthly</v>
      </c>
      <c r="E10" s="5"/>
      <c r="F10" s="5"/>
      <c r="G10" s="5"/>
      <c r="H10" s="23" t="str">
        <f ca="1">IF(AND(NOT(H797=""),H797&gt;0.004),"ERROR: Limit is "&amp;OFFSET(A798,-1,0,1,1)&amp;" payments",".")</f>
        <v>.</v>
      </c>
      <c r="K10" s="4" t="s">
        <v>22</v>
      </c>
    </row>
    <row r="11" spans="1:11" ht="15" customHeight="1" x14ac:dyDescent="0.2">
      <c r="A11" s="12"/>
      <c r="B11" s="12"/>
      <c r="C11" s="13" t="s">
        <v>23</v>
      </c>
      <c r="D11" s="22" t="s">
        <v>24</v>
      </c>
      <c r="E11" s="5"/>
      <c r="F11" s="5"/>
      <c r="G11" s="5"/>
      <c r="H11" s="24" t="str">
        <f>IF(compound_period&gt;periods_per_year,"Warning: negative amortization",".")</f>
        <v>.</v>
      </c>
      <c r="K11" s="4" t="s">
        <v>25</v>
      </c>
    </row>
    <row r="12" spans="1:11" ht="15" customHeight="1" x14ac:dyDescent="0.2">
      <c r="A12" s="5"/>
      <c r="B12" s="5"/>
      <c r="C12" s="25"/>
      <c r="D12" s="5"/>
      <c r="E12" s="5"/>
      <c r="F12" s="5"/>
      <c r="G12" s="5"/>
      <c r="H12" s="5"/>
      <c r="K12" s="4" t="s">
        <v>26</v>
      </c>
    </row>
    <row r="13" spans="1:11" ht="15.75" x14ac:dyDescent="0.25">
      <c r="A13" s="5"/>
      <c r="B13" s="5"/>
      <c r="C13" s="26" t="str">
        <f>D9&amp;" Payment"</f>
        <v>Monthly Payment</v>
      </c>
      <c r="D13" s="27">
        <f>IF(roundOpt,ROUND(-PMT(rate,nper,loan_amount,,pmtType),2),-PMT(rate,nper,loan_amount,,pmtType))</f>
        <v>4583.1899999999996</v>
      </c>
      <c r="E13" s="28"/>
      <c r="F13" s="5"/>
      <c r="G13" s="5"/>
      <c r="H13" s="7"/>
    </row>
    <row r="14" spans="1:11" x14ac:dyDescent="0.2">
      <c r="A14" s="5"/>
      <c r="B14" s="5"/>
      <c r="C14" s="5"/>
      <c r="D14" s="5"/>
      <c r="E14" s="5"/>
      <c r="F14" s="5"/>
      <c r="G14" s="5"/>
      <c r="H14" s="29" t="s">
        <v>27</v>
      </c>
    </row>
    <row r="15" spans="1:11" ht="15" x14ac:dyDescent="0.2">
      <c r="A15" s="30" t="s">
        <v>28</v>
      </c>
      <c r="B15" s="30"/>
      <c r="C15" s="30"/>
      <c r="D15" s="30"/>
      <c r="E15" s="30"/>
      <c r="F15" s="30"/>
      <c r="G15" s="30"/>
      <c r="H15" s="31" t="b">
        <v>1</v>
      </c>
      <c r="J15" s="32"/>
    </row>
    <row r="16" spans="1:11" ht="29.25" thickBot="1" x14ac:dyDescent="0.25">
      <c r="A16" s="33" t="s">
        <v>29</v>
      </c>
      <c r="B16" s="34" t="s">
        <v>30</v>
      </c>
      <c r="C16" s="34" t="s">
        <v>31</v>
      </c>
      <c r="D16" s="34" t="s">
        <v>32</v>
      </c>
      <c r="E16" s="34"/>
      <c r="F16" s="34" t="s">
        <v>33</v>
      </c>
      <c r="G16" s="34" t="s">
        <v>34</v>
      </c>
      <c r="H16" s="34" t="s">
        <v>35</v>
      </c>
    </row>
    <row r="17" spans="1:11" x14ac:dyDescent="0.2">
      <c r="A17" s="35"/>
      <c r="B17" s="36"/>
      <c r="C17" s="35"/>
      <c r="D17" s="35"/>
      <c r="E17" s="35"/>
      <c r="F17" s="35"/>
      <c r="G17" s="35"/>
      <c r="H17" s="70">
        <f>loan_amount</f>
        <v>960000</v>
      </c>
      <c r="J17" s="37"/>
    </row>
    <row r="18" spans="1:11" x14ac:dyDescent="0.2">
      <c r="A18" s="38">
        <f t="shared" ref="A18:A81" si="0">IF(H17="","",IF(roundOpt,IF(OR(A17&gt;=nper,ROUND(H17,2)&lt;=0),"",A17+1),IF(OR(A17&gt;=nper,H17&lt;=0),"",A17+1)))</f>
        <v>1</v>
      </c>
      <c r="B18" s="39">
        <f t="shared" ref="B18:B81" si="1">IF(A18="","",IF(OR(periods_per_year=26,periods_per_year=52),IF(periods_per_year=26,IF(A18=1,fpdate,B17+14),IF(periods_per_year=52,IF(A18=1,fpdate,B17+7),"n/a")),IF(periods_per_year=24,DATE(YEAR(fpdate),MONTH(fpdate)+(A18-1)/2+IF(AND(DAY(fpdate)&gt;=15,MOD(A18,2)=0),1,0),IF(MOD(A18,2)=0,IF(DAY(fpdate)&gt;=15,DAY(fpdate)-14,DAY(fpdate)+14),DAY(fpdate))),IF(DAY(DATE(YEAR(fpdate),MONTH(fpdate)+(A18-1)*months_per_period,DAY(fpdate)))&lt;&gt;DAY(fpdate),DATE(YEAR(fpdate),MONTH(fpdate)+(A18-1)*months_per_period+1,0),DATE(YEAR(fpdate),MONTH(fpdate)+(A18-1)*months_per_period,DAY(fpdate))))))</f>
        <v>42005</v>
      </c>
      <c r="C18" s="40">
        <f t="shared" ref="C18:C81" si="2">IF(A18="","",IF(roundOpt,IF(OR(A18=nper,payment&gt;ROUND((1+rate)*H17,2)),ROUND((1+rate)*H17,2),payment),IF(OR(A18=nper,payment&gt;(1+rate)*H17),(1+rate)*H17,payment)))</f>
        <v>4583.1899999999996</v>
      </c>
      <c r="D18" s="41"/>
      <c r="E18" s="40"/>
      <c r="F18" s="40">
        <f t="shared" ref="F18:F81" si="3">IF(A18="","",IF(AND(A18=1,pmtType=1),0,IF(roundOpt,ROUND(rate*H17,2),rate*H17)))</f>
        <v>3200</v>
      </c>
      <c r="G18" s="40">
        <f t="shared" ref="G18:G81" si="4">IF(A18="","",C18-F18+D18)</f>
        <v>1383.1899999999996</v>
      </c>
      <c r="H18" s="40">
        <f t="shared" ref="H18:H81" si="5">IF(A18="","",H17-G18)</f>
        <v>958616.81</v>
      </c>
    </row>
    <row r="19" spans="1:11" x14ac:dyDescent="0.2">
      <c r="A19" s="38">
        <f t="shared" si="0"/>
        <v>2</v>
      </c>
      <c r="B19" s="39">
        <f t="shared" si="1"/>
        <v>42036</v>
      </c>
      <c r="C19" s="40">
        <f t="shared" si="2"/>
        <v>4583.1899999999996</v>
      </c>
      <c r="D19" s="42"/>
      <c r="E19" s="40"/>
      <c r="F19" s="40">
        <f t="shared" si="3"/>
        <v>3195.39</v>
      </c>
      <c r="G19" s="40">
        <f t="shared" si="4"/>
        <v>1387.7999999999997</v>
      </c>
      <c r="H19" s="40">
        <f t="shared" si="5"/>
        <v>957229.01</v>
      </c>
    </row>
    <row r="20" spans="1:11" x14ac:dyDescent="0.2">
      <c r="A20" s="38">
        <f t="shared" si="0"/>
        <v>3</v>
      </c>
      <c r="B20" s="39">
        <f t="shared" si="1"/>
        <v>42064</v>
      </c>
      <c r="C20" s="40">
        <f t="shared" si="2"/>
        <v>4583.1899999999996</v>
      </c>
      <c r="D20" s="42"/>
      <c r="E20" s="40"/>
      <c r="F20" s="40">
        <f t="shared" si="3"/>
        <v>3190.76</v>
      </c>
      <c r="G20" s="40">
        <f t="shared" si="4"/>
        <v>1392.4299999999994</v>
      </c>
      <c r="H20" s="40">
        <f t="shared" si="5"/>
        <v>955836.58</v>
      </c>
    </row>
    <row r="21" spans="1:11" x14ac:dyDescent="0.2">
      <c r="A21" s="38">
        <f t="shared" si="0"/>
        <v>4</v>
      </c>
      <c r="B21" s="39">
        <f t="shared" si="1"/>
        <v>42095</v>
      </c>
      <c r="C21" s="40">
        <f t="shared" si="2"/>
        <v>4583.1899999999996</v>
      </c>
      <c r="D21" s="42"/>
      <c r="E21" s="40"/>
      <c r="F21" s="40">
        <f t="shared" si="3"/>
        <v>3186.12</v>
      </c>
      <c r="G21" s="40">
        <f t="shared" si="4"/>
        <v>1397.0699999999997</v>
      </c>
      <c r="H21" s="40">
        <f t="shared" si="5"/>
        <v>954439.51</v>
      </c>
    </row>
    <row r="22" spans="1:11" x14ac:dyDescent="0.2">
      <c r="A22" s="38">
        <f t="shared" si="0"/>
        <v>5</v>
      </c>
      <c r="B22" s="39">
        <f t="shared" si="1"/>
        <v>42125</v>
      </c>
      <c r="C22" s="40">
        <f t="shared" si="2"/>
        <v>4583.1899999999996</v>
      </c>
      <c r="D22" s="42"/>
      <c r="E22" s="40"/>
      <c r="F22" s="40">
        <f t="shared" si="3"/>
        <v>3181.47</v>
      </c>
      <c r="G22" s="40">
        <f t="shared" si="4"/>
        <v>1401.7199999999998</v>
      </c>
      <c r="H22" s="40">
        <f t="shared" si="5"/>
        <v>953037.79</v>
      </c>
    </row>
    <row r="23" spans="1:11" x14ac:dyDescent="0.2">
      <c r="A23" s="38">
        <f t="shared" si="0"/>
        <v>6</v>
      </c>
      <c r="B23" s="39">
        <f t="shared" si="1"/>
        <v>42156</v>
      </c>
      <c r="C23" s="40">
        <f t="shared" si="2"/>
        <v>4583.1899999999996</v>
      </c>
      <c r="D23" s="42"/>
      <c r="E23" s="40"/>
      <c r="F23" s="40">
        <f t="shared" si="3"/>
        <v>3176.79</v>
      </c>
      <c r="G23" s="40">
        <f t="shared" si="4"/>
        <v>1406.3999999999996</v>
      </c>
      <c r="H23" s="40">
        <f t="shared" si="5"/>
        <v>951631.39</v>
      </c>
      <c r="J23" s="7"/>
      <c r="K23" s="43"/>
    </row>
    <row r="24" spans="1:11" x14ac:dyDescent="0.2">
      <c r="A24" s="38">
        <f t="shared" si="0"/>
        <v>7</v>
      </c>
      <c r="B24" s="39">
        <f t="shared" si="1"/>
        <v>42186</v>
      </c>
      <c r="C24" s="40">
        <f t="shared" si="2"/>
        <v>4583.1899999999996</v>
      </c>
      <c r="D24" s="42"/>
      <c r="E24" s="40"/>
      <c r="F24" s="40">
        <f t="shared" si="3"/>
        <v>3172.1</v>
      </c>
      <c r="G24" s="40">
        <f t="shared" si="4"/>
        <v>1411.0899999999997</v>
      </c>
      <c r="H24" s="40">
        <f t="shared" si="5"/>
        <v>950220.3</v>
      </c>
      <c r="J24" s="7"/>
      <c r="K24" s="43"/>
    </row>
    <row r="25" spans="1:11" x14ac:dyDescent="0.2">
      <c r="A25" s="38">
        <f t="shared" si="0"/>
        <v>8</v>
      </c>
      <c r="B25" s="39">
        <f t="shared" si="1"/>
        <v>42217</v>
      </c>
      <c r="C25" s="40">
        <f t="shared" si="2"/>
        <v>4583.1899999999996</v>
      </c>
      <c r="D25" s="42"/>
      <c r="E25" s="40"/>
      <c r="F25" s="40">
        <f t="shared" si="3"/>
        <v>3167.4</v>
      </c>
      <c r="G25" s="40">
        <f t="shared" si="4"/>
        <v>1415.7899999999995</v>
      </c>
      <c r="H25" s="40">
        <f t="shared" si="5"/>
        <v>948804.51</v>
      </c>
      <c r="J25" s="7"/>
      <c r="K25" s="44"/>
    </row>
    <row r="26" spans="1:11" x14ac:dyDescent="0.2">
      <c r="A26" s="38">
        <f t="shared" si="0"/>
        <v>9</v>
      </c>
      <c r="B26" s="39">
        <f t="shared" si="1"/>
        <v>42248</v>
      </c>
      <c r="C26" s="40">
        <f t="shared" si="2"/>
        <v>4583.1899999999996</v>
      </c>
      <c r="D26" s="42"/>
      <c r="E26" s="40"/>
      <c r="F26" s="40">
        <f t="shared" si="3"/>
        <v>3162.68</v>
      </c>
      <c r="G26" s="40">
        <f t="shared" si="4"/>
        <v>1420.5099999999998</v>
      </c>
      <c r="H26" s="40">
        <f t="shared" si="5"/>
        <v>947384</v>
      </c>
    </row>
    <row r="27" spans="1:11" x14ac:dyDescent="0.2">
      <c r="A27" s="38">
        <f t="shared" si="0"/>
        <v>10</v>
      </c>
      <c r="B27" s="39">
        <f t="shared" si="1"/>
        <v>42278</v>
      </c>
      <c r="C27" s="40">
        <f t="shared" si="2"/>
        <v>4583.1899999999996</v>
      </c>
      <c r="D27" s="42"/>
      <c r="E27" s="40"/>
      <c r="F27" s="40">
        <f t="shared" si="3"/>
        <v>3157.95</v>
      </c>
      <c r="G27" s="40">
        <f t="shared" si="4"/>
        <v>1425.2399999999998</v>
      </c>
      <c r="H27" s="40">
        <f t="shared" si="5"/>
        <v>945958.76</v>
      </c>
    </row>
    <row r="28" spans="1:11" x14ac:dyDescent="0.2">
      <c r="A28" s="38">
        <f t="shared" si="0"/>
        <v>11</v>
      </c>
      <c r="B28" s="39">
        <f t="shared" si="1"/>
        <v>42309</v>
      </c>
      <c r="C28" s="40">
        <f t="shared" si="2"/>
        <v>4583.1899999999996</v>
      </c>
      <c r="D28" s="42"/>
      <c r="E28" s="40"/>
      <c r="F28" s="40">
        <f t="shared" si="3"/>
        <v>3153.2</v>
      </c>
      <c r="G28" s="40">
        <f t="shared" si="4"/>
        <v>1429.9899999999998</v>
      </c>
      <c r="H28" s="40">
        <f t="shared" si="5"/>
        <v>944528.77</v>
      </c>
    </row>
    <row r="29" spans="1:11" x14ac:dyDescent="0.2">
      <c r="A29" s="38">
        <f t="shared" si="0"/>
        <v>12</v>
      </c>
      <c r="B29" s="39">
        <f t="shared" si="1"/>
        <v>42339</v>
      </c>
      <c r="C29" s="40">
        <f t="shared" si="2"/>
        <v>4583.1899999999996</v>
      </c>
      <c r="D29" s="42"/>
      <c r="E29" s="40"/>
      <c r="F29" s="40">
        <f t="shared" si="3"/>
        <v>3148.43</v>
      </c>
      <c r="G29" s="40">
        <f t="shared" si="4"/>
        <v>1434.7599999999998</v>
      </c>
      <c r="H29" s="40">
        <f t="shared" si="5"/>
        <v>943094.01</v>
      </c>
    </row>
    <row r="30" spans="1:11" x14ac:dyDescent="0.2">
      <c r="A30" s="38">
        <f t="shared" si="0"/>
        <v>13</v>
      </c>
      <c r="B30" s="39">
        <f t="shared" si="1"/>
        <v>42370</v>
      </c>
      <c r="C30" s="40">
        <f t="shared" si="2"/>
        <v>4583.1899999999996</v>
      </c>
      <c r="D30" s="42"/>
      <c r="E30" s="40"/>
      <c r="F30" s="40">
        <f t="shared" si="3"/>
        <v>3143.65</v>
      </c>
      <c r="G30" s="40">
        <f t="shared" si="4"/>
        <v>1439.5399999999995</v>
      </c>
      <c r="H30" s="40">
        <f t="shared" si="5"/>
        <v>941654.47</v>
      </c>
    </row>
    <row r="31" spans="1:11" x14ac:dyDescent="0.2">
      <c r="A31" s="38">
        <f t="shared" si="0"/>
        <v>14</v>
      </c>
      <c r="B31" s="39">
        <f t="shared" si="1"/>
        <v>42401</v>
      </c>
      <c r="C31" s="40">
        <f t="shared" si="2"/>
        <v>4583.1899999999996</v>
      </c>
      <c r="D31" s="42"/>
      <c r="E31" s="40"/>
      <c r="F31" s="40">
        <f t="shared" si="3"/>
        <v>3138.85</v>
      </c>
      <c r="G31" s="40">
        <f t="shared" si="4"/>
        <v>1444.3399999999997</v>
      </c>
      <c r="H31" s="40">
        <f t="shared" si="5"/>
        <v>940210.13</v>
      </c>
    </row>
    <row r="32" spans="1:11" x14ac:dyDescent="0.2">
      <c r="A32" s="38">
        <f t="shared" si="0"/>
        <v>15</v>
      </c>
      <c r="B32" s="39">
        <f t="shared" si="1"/>
        <v>42430</v>
      </c>
      <c r="C32" s="40">
        <f t="shared" si="2"/>
        <v>4583.1899999999996</v>
      </c>
      <c r="D32" s="42"/>
      <c r="E32" s="40"/>
      <c r="F32" s="40">
        <f t="shared" si="3"/>
        <v>3134.03</v>
      </c>
      <c r="G32" s="40">
        <f t="shared" si="4"/>
        <v>1449.1599999999994</v>
      </c>
      <c r="H32" s="40">
        <f t="shared" si="5"/>
        <v>938760.97</v>
      </c>
    </row>
    <row r="33" spans="1:8" x14ac:dyDescent="0.2">
      <c r="A33" s="38">
        <f t="shared" si="0"/>
        <v>16</v>
      </c>
      <c r="B33" s="39">
        <f t="shared" si="1"/>
        <v>42461</v>
      </c>
      <c r="C33" s="40">
        <f t="shared" si="2"/>
        <v>4583.1899999999996</v>
      </c>
      <c r="D33" s="42"/>
      <c r="E33" s="40"/>
      <c r="F33" s="40">
        <f t="shared" si="3"/>
        <v>3129.2</v>
      </c>
      <c r="G33" s="40">
        <f t="shared" si="4"/>
        <v>1453.9899999999998</v>
      </c>
      <c r="H33" s="40">
        <f t="shared" si="5"/>
        <v>937306.98</v>
      </c>
    </row>
    <row r="34" spans="1:8" x14ac:dyDescent="0.2">
      <c r="A34" s="38">
        <f t="shared" si="0"/>
        <v>17</v>
      </c>
      <c r="B34" s="39">
        <f t="shared" si="1"/>
        <v>42491</v>
      </c>
      <c r="C34" s="40">
        <f t="shared" si="2"/>
        <v>4583.1899999999996</v>
      </c>
      <c r="D34" s="42"/>
      <c r="E34" s="40"/>
      <c r="F34" s="40">
        <f t="shared" si="3"/>
        <v>3124.36</v>
      </c>
      <c r="G34" s="40">
        <f t="shared" si="4"/>
        <v>1458.8299999999995</v>
      </c>
      <c r="H34" s="40">
        <f t="shared" si="5"/>
        <v>935848.15</v>
      </c>
    </row>
    <row r="35" spans="1:8" x14ac:dyDescent="0.2">
      <c r="A35" s="38">
        <f t="shared" si="0"/>
        <v>18</v>
      </c>
      <c r="B35" s="39">
        <f t="shared" si="1"/>
        <v>42522</v>
      </c>
      <c r="C35" s="40">
        <f t="shared" si="2"/>
        <v>4583.1899999999996</v>
      </c>
      <c r="D35" s="42"/>
      <c r="E35" s="40"/>
      <c r="F35" s="40">
        <f t="shared" si="3"/>
        <v>3119.49</v>
      </c>
      <c r="G35" s="40">
        <f t="shared" si="4"/>
        <v>1463.6999999999998</v>
      </c>
      <c r="H35" s="40">
        <f t="shared" si="5"/>
        <v>934384.45000000007</v>
      </c>
    </row>
    <row r="36" spans="1:8" x14ac:dyDescent="0.2">
      <c r="A36" s="38">
        <f t="shared" si="0"/>
        <v>19</v>
      </c>
      <c r="B36" s="39">
        <f t="shared" si="1"/>
        <v>42552</v>
      </c>
      <c r="C36" s="40">
        <f t="shared" si="2"/>
        <v>4583.1899999999996</v>
      </c>
      <c r="D36" s="42"/>
      <c r="E36" s="40"/>
      <c r="F36" s="40">
        <f t="shared" si="3"/>
        <v>3114.61</v>
      </c>
      <c r="G36" s="40">
        <f t="shared" si="4"/>
        <v>1468.5799999999995</v>
      </c>
      <c r="H36" s="40">
        <f t="shared" si="5"/>
        <v>932915.87000000011</v>
      </c>
    </row>
    <row r="37" spans="1:8" x14ac:dyDescent="0.2">
      <c r="A37" s="38">
        <f t="shared" si="0"/>
        <v>20</v>
      </c>
      <c r="B37" s="39">
        <f t="shared" si="1"/>
        <v>42583</v>
      </c>
      <c r="C37" s="40">
        <f t="shared" si="2"/>
        <v>4583.1899999999996</v>
      </c>
      <c r="D37" s="42"/>
      <c r="E37" s="40"/>
      <c r="F37" s="40">
        <f t="shared" si="3"/>
        <v>3109.72</v>
      </c>
      <c r="G37" s="40">
        <f t="shared" si="4"/>
        <v>1473.4699999999998</v>
      </c>
      <c r="H37" s="40">
        <f t="shared" si="5"/>
        <v>931442.40000000014</v>
      </c>
    </row>
    <row r="38" spans="1:8" x14ac:dyDescent="0.2">
      <c r="A38" s="38">
        <f t="shared" si="0"/>
        <v>21</v>
      </c>
      <c r="B38" s="39">
        <f t="shared" si="1"/>
        <v>42614</v>
      </c>
      <c r="C38" s="40">
        <f t="shared" si="2"/>
        <v>4583.1899999999996</v>
      </c>
      <c r="D38" s="42"/>
      <c r="E38" s="40"/>
      <c r="F38" s="40">
        <f t="shared" si="3"/>
        <v>3104.81</v>
      </c>
      <c r="G38" s="40">
        <f t="shared" si="4"/>
        <v>1478.3799999999997</v>
      </c>
      <c r="H38" s="40">
        <f t="shared" si="5"/>
        <v>929964.02000000014</v>
      </c>
    </row>
    <row r="39" spans="1:8" x14ac:dyDescent="0.2">
      <c r="A39" s="38">
        <f t="shared" si="0"/>
        <v>22</v>
      </c>
      <c r="B39" s="39">
        <f t="shared" si="1"/>
        <v>42644</v>
      </c>
      <c r="C39" s="40">
        <f t="shared" si="2"/>
        <v>4583.1899999999996</v>
      </c>
      <c r="D39" s="42"/>
      <c r="E39" s="40"/>
      <c r="F39" s="40">
        <f t="shared" si="3"/>
        <v>3099.88</v>
      </c>
      <c r="G39" s="40">
        <f t="shared" si="4"/>
        <v>1483.3099999999995</v>
      </c>
      <c r="H39" s="40">
        <f t="shared" si="5"/>
        <v>928480.71000000008</v>
      </c>
    </row>
    <row r="40" spans="1:8" x14ac:dyDescent="0.2">
      <c r="A40" s="38">
        <f t="shared" si="0"/>
        <v>23</v>
      </c>
      <c r="B40" s="39">
        <f t="shared" si="1"/>
        <v>42675</v>
      </c>
      <c r="C40" s="40">
        <f t="shared" si="2"/>
        <v>4583.1899999999996</v>
      </c>
      <c r="D40" s="42"/>
      <c r="E40" s="40"/>
      <c r="F40" s="40">
        <f t="shared" si="3"/>
        <v>3094.94</v>
      </c>
      <c r="G40" s="40">
        <f t="shared" si="4"/>
        <v>1488.2499999999995</v>
      </c>
      <c r="H40" s="40">
        <f t="shared" si="5"/>
        <v>926992.46000000008</v>
      </c>
    </row>
    <row r="41" spans="1:8" x14ac:dyDescent="0.2">
      <c r="A41" s="38">
        <f t="shared" si="0"/>
        <v>24</v>
      </c>
      <c r="B41" s="39">
        <f t="shared" si="1"/>
        <v>42705</v>
      </c>
      <c r="C41" s="40">
        <f t="shared" si="2"/>
        <v>4583.1899999999996</v>
      </c>
      <c r="D41" s="42"/>
      <c r="E41" s="40"/>
      <c r="F41" s="40">
        <f t="shared" si="3"/>
        <v>3089.97</v>
      </c>
      <c r="G41" s="40">
        <f t="shared" si="4"/>
        <v>1493.2199999999998</v>
      </c>
      <c r="H41" s="40">
        <f t="shared" si="5"/>
        <v>925499.24000000011</v>
      </c>
    </row>
    <row r="42" spans="1:8" x14ac:dyDescent="0.2">
      <c r="A42" s="38">
        <f t="shared" si="0"/>
        <v>25</v>
      </c>
      <c r="B42" s="39">
        <f t="shared" si="1"/>
        <v>42736</v>
      </c>
      <c r="C42" s="40">
        <f t="shared" si="2"/>
        <v>4583.1899999999996</v>
      </c>
      <c r="D42" s="42"/>
      <c r="E42" s="40"/>
      <c r="F42" s="40">
        <f t="shared" si="3"/>
        <v>3085</v>
      </c>
      <c r="G42" s="40">
        <f t="shared" si="4"/>
        <v>1498.1899999999996</v>
      </c>
      <c r="H42" s="40">
        <f t="shared" si="5"/>
        <v>924001.05000000016</v>
      </c>
    </row>
    <row r="43" spans="1:8" x14ac:dyDescent="0.2">
      <c r="A43" s="38">
        <f t="shared" si="0"/>
        <v>26</v>
      </c>
      <c r="B43" s="39">
        <f t="shared" si="1"/>
        <v>42767</v>
      </c>
      <c r="C43" s="40">
        <f t="shared" si="2"/>
        <v>4583.1899999999996</v>
      </c>
      <c r="D43" s="42"/>
      <c r="E43" s="40"/>
      <c r="F43" s="40">
        <f t="shared" si="3"/>
        <v>3080</v>
      </c>
      <c r="G43" s="40">
        <f t="shared" si="4"/>
        <v>1503.1899999999996</v>
      </c>
      <c r="H43" s="40">
        <f t="shared" si="5"/>
        <v>922497.86000000022</v>
      </c>
    </row>
    <row r="44" spans="1:8" x14ac:dyDescent="0.2">
      <c r="A44" s="38">
        <f t="shared" si="0"/>
        <v>27</v>
      </c>
      <c r="B44" s="39">
        <f t="shared" si="1"/>
        <v>42795</v>
      </c>
      <c r="C44" s="40">
        <f t="shared" si="2"/>
        <v>4583.1899999999996</v>
      </c>
      <c r="D44" s="42"/>
      <c r="E44" s="40"/>
      <c r="F44" s="40">
        <f t="shared" si="3"/>
        <v>3074.99</v>
      </c>
      <c r="G44" s="40">
        <f t="shared" si="4"/>
        <v>1508.1999999999998</v>
      </c>
      <c r="H44" s="40">
        <f t="shared" si="5"/>
        <v>920989.66000000027</v>
      </c>
    </row>
    <row r="45" spans="1:8" x14ac:dyDescent="0.2">
      <c r="A45" s="38">
        <f t="shared" si="0"/>
        <v>28</v>
      </c>
      <c r="B45" s="39">
        <f t="shared" si="1"/>
        <v>42826</v>
      </c>
      <c r="C45" s="40">
        <f t="shared" si="2"/>
        <v>4583.1899999999996</v>
      </c>
      <c r="D45" s="42"/>
      <c r="E45" s="40"/>
      <c r="F45" s="40">
        <f t="shared" si="3"/>
        <v>3069.97</v>
      </c>
      <c r="G45" s="40">
        <f t="shared" si="4"/>
        <v>1513.2199999999998</v>
      </c>
      <c r="H45" s="40">
        <f t="shared" si="5"/>
        <v>919476.44000000029</v>
      </c>
    </row>
    <row r="46" spans="1:8" x14ac:dyDescent="0.2">
      <c r="A46" s="38">
        <f t="shared" si="0"/>
        <v>29</v>
      </c>
      <c r="B46" s="39">
        <f t="shared" si="1"/>
        <v>42856</v>
      </c>
      <c r="C46" s="40">
        <f t="shared" si="2"/>
        <v>4583.1899999999996</v>
      </c>
      <c r="D46" s="42"/>
      <c r="E46" s="40"/>
      <c r="F46" s="40">
        <f t="shared" si="3"/>
        <v>3064.92</v>
      </c>
      <c r="G46" s="40">
        <f t="shared" si="4"/>
        <v>1518.2699999999995</v>
      </c>
      <c r="H46" s="40">
        <f t="shared" si="5"/>
        <v>917958.17000000027</v>
      </c>
    </row>
    <row r="47" spans="1:8" x14ac:dyDescent="0.2">
      <c r="A47" s="38">
        <f t="shared" si="0"/>
        <v>30</v>
      </c>
      <c r="B47" s="39">
        <f t="shared" si="1"/>
        <v>42887</v>
      </c>
      <c r="C47" s="40">
        <f t="shared" si="2"/>
        <v>4583.1899999999996</v>
      </c>
      <c r="D47" s="42"/>
      <c r="E47" s="40"/>
      <c r="F47" s="40">
        <f t="shared" si="3"/>
        <v>3059.86</v>
      </c>
      <c r="G47" s="40">
        <f t="shared" si="4"/>
        <v>1523.3299999999995</v>
      </c>
      <c r="H47" s="40">
        <f t="shared" si="5"/>
        <v>916434.84000000032</v>
      </c>
    </row>
    <row r="48" spans="1:8" x14ac:dyDescent="0.2">
      <c r="A48" s="38">
        <f t="shared" si="0"/>
        <v>31</v>
      </c>
      <c r="B48" s="39">
        <f t="shared" si="1"/>
        <v>42917</v>
      </c>
      <c r="C48" s="40">
        <f t="shared" si="2"/>
        <v>4583.1899999999996</v>
      </c>
      <c r="D48" s="42"/>
      <c r="E48" s="40"/>
      <c r="F48" s="40">
        <f t="shared" si="3"/>
        <v>3054.78</v>
      </c>
      <c r="G48" s="40">
        <f t="shared" si="4"/>
        <v>1528.4099999999994</v>
      </c>
      <c r="H48" s="40">
        <f t="shared" si="5"/>
        <v>914906.43000000028</v>
      </c>
    </row>
    <row r="49" spans="1:8" x14ac:dyDescent="0.2">
      <c r="A49" s="38">
        <f t="shared" si="0"/>
        <v>32</v>
      </c>
      <c r="B49" s="39">
        <f t="shared" si="1"/>
        <v>42948</v>
      </c>
      <c r="C49" s="40">
        <f t="shared" si="2"/>
        <v>4583.1899999999996</v>
      </c>
      <c r="D49" s="42"/>
      <c r="E49" s="40"/>
      <c r="F49" s="40">
        <f t="shared" si="3"/>
        <v>3049.69</v>
      </c>
      <c r="G49" s="40">
        <f t="shared" si="4"/>
        <v>1533.4999999999995</v>
      </c>
      <c r="H49" s="40">
        <f t="shared" si="5"/>
        <v>913372.93000000028</v>
      </c>
    </row>
    <row r="50" spans="1:8" x14ac:dyDescent="0.2">
      <c r="A50" s="38">
        <f t="shared" si="0"/>
        <v>33</v>
      </c>
      <c r="B50" s="39">
        <f t="shared" si="1"/>
        <v>42979</v>
      </c>
      <c r="C50" s="40">
        <f t="shared" si="2"/>
        <v>4583.1899999999996</v>
      </c>
      <c r="D50" s="42"/>
      <c r="E50" s="40"/>
      <c r="F50" s="40">
        <f t="shared" si="3"/>
        <v>3044.58</v>
      </c>
      <c r="G50" s="40">
        <f t="shared" si="4"/>
        <v>1538.6099999999997</v>
      </c>
      <c r="H50" s="40">
        <f t="shared" si="5"/>
        <v>911834.3200000003</v>
      </c>
    </row>
    <row r="51" spans="1:8" x14ac:dyDescent="0.2">
      <c r="A51" s="38">
        <f t="shared" si="0"/>
        <v>34</v>
      </c>
      <c r="B51" s="39">
        <f t="shared" si="1"/>
        <v>43009</v>
      </c>
      <c r="C51" s="40">
        <f t="shared" si="2"/>
        <v>4583.1899999999996</v>
      </c>
      <c r="D51" s="42"/>
      <c r="E51" s="40"/>
      <c r="F51" s="40">
        <f t="shared" si="3"/>
        <v>3039.45</v>
      </c>
      <c r="G51" s="40">
        <f t="shared" si="4"/>
        <v>1543.7399999999998</v>
      </c>
      <c r="H51" s="40">
        <f t="shared" si="5"/>
        <v>910290.58000000031</v>
      </c>
    </row>
    <row r="52" spans="1:8" x14ac:dyDescent="0.2">
      <c r="A52" s="38">
        <f t="shared" si="0"/>
        <v>35</v>
      </c>
      <c r="B52" s="39">
        <f t="shared" si="1"/>
        <v>43040</v>
      </c>
      <c r="C52" s="40">
        <f t="shared" si="2"/>
        <v>4583.1899999999996</v>
      </c>
      <c r="D52" s="42"/>
      <c r="E52" s="40"/>
      <c r="F52" s="40">
        <f t="shared" si="3"/>
        <v>3034.3</v>
      </c>
      <c r="G52" s="40">
        <f t="shared" si="4"/>
        <v>1548.8899999999994</v>
      </c>
      <c r="H52" s="40">
        <f t="shared" si="5"/>
        <v>908741.69000000029</v>
      </c>
    </row>
    <row r="53" spans="1:8" x14ac:dyDescent="0.2">
      <c r="A53" s="38">
        <f t="shared" si="0"/>
        <v>36</v>
      </c>
      <c r="B53" s="39">
        <f t="shared" si="1"/>
        <v>43070</v>
      </c>
      <c r="C53" s="40">
        <f t="shared" si="2"/>
        <v>4583.1899999999996</v>
      </c>
      <c r="D53" s="42"/>
      <c r="E53" s="40"/>
      <c r="F53" s="40">
        <f t="shared" si="3"/>
        <v>3029.14</v>
      </c>
      <c r="G53" s="40">
        <f t="shared" si="4"/>
        <v>1554.0499999999997</v>
      </c>
      <c r="H53" s="40">
        <f t="shared" si="5"/>
        <v>907187.64000000025</v>
      </c>
    </row>
    <row r="54" spans="1:8" x14ac:dyDescent="0.2">
      <c r="A54" s="38">
        <f t="shared" si="0"/>
        <v>37</v>
      </c>
      <c r="B54" s="39">
        <f t="shared" si="1"/>
        <v>43101</v>
      </c>
      <c r="C54" s="40">
        <f t="shared" si="2"/>
        <v>4583.1899999999996</v>
      </c>
      <c r="D54" s="42"/>
      <c r="E54" s="40"/>
      <c r="F54" s="40">
        <f t="shared" si="3"/>
        <v>3023.96</v>
      </c>
      <c r="G54" s="40">
        <f t="shared" si="4"/>
        <v>1559.2299999999996</v>
      </c>
      <c r="H54" s="40">
        <f t="shared" si="5"/>
        <v>905628.41000000027</v>
      </c>
    </row>
    <row r="55" spans="1:8" x14ac:dyDescent="0.2">
      <c r="A55" s="38">
        <f t="shared" si="0"/>
        <v>38</v>
      </c>
      <c r="B55" s="39">
        <f t="shared" si="1"/>
        <v>43132</v>
      </c>
      <c r="C55" s="40">
        <f t="shared" si="2"/>
        <v>4583.1899999999996</v>
      </c>
      <c r="D55" s="42"/>
      <c r="E55" s="40"/>
      <c r="F55" s="40">
        <f t="shared" si="3"/>
        <v>3018.76</v>
      </c>
      <c r="G55" s="40">
        <f t="shared" si="4"/>
        <v>1564.4299999999994</v>
      </c>
      <c r="H55" s="40">
        <f t="shared" si="5"/>
        <v>904063.98000000021</v>
      </c>
    </row>
    <row r="56" spans="1:8" x14ac:dyDescent="0.2">
      <c r="A56" s="38">
        <f t="shared" si="0"/>
        <v>39</v>
      </c>
      <c r="B56" s="39">
        <f t="shared" si="1"/>
        <v>43160</v>
      </c>
      <c r="C56" s="40">
        <f t="shared" si="2"/>
        <v>4583.1899999999996</v>
      </c>
      <c r="D56" s="42"/>
      <c r="E56" s="40"/>
      <c r="F56" s="40">
        <f t="shared" si="3"/>
        <v>3013.55</v>
      </c>
      <c r="G56" s="40">
        <f t="shared" si="4"/>
        <v>1569.6399999999994</v>
      </c>
      <c r="H56" s="40">
        <f t="shared" si="5"/>
        <v>902494.3400000002</v>
      </c>
    </row>
    <row r="57" spans="1:8" x14ac:dyDescent="0.2">
      <c r="A57" s="38">
        <f t="shared" si="0"/>
        <v>40</v>
      </c>
      <c r="B57" s="39">
        <f t="shared" si="1"/>
        <v>43191</v>
      </c>
      <c r="C57" s="40">
        <f t="shared" si="2"/>
        <v>4583.1899999999996</v>
      </c>
      <c r="D57" s="42"/>
      <c r="E57" s="40"/>
      <c r="F57" s="40">
        <f t="shared" si="3"/>
        <v>3008.31</v>
      </c>
      <c r="G57" s="40">
        <f t="shared" si="4"/>
        <v>1574.8799999999997</v>
      </c>
      <c r="H57" s="40">
        <f t="shared" si="5"/>
        <v>900919.4600000002</v>
      </c>
    </row>
    <row r="58" spans="1:8" x14ac:dyDescent="0.2">
      <c r="A58" s="38">
        <f t="shared" si="0"/>
        <v>41</v>
      </c>
      <c r="B58" s="39">
        <f t="shared" si="1"/>
        <v>43221</v>
      </c>
      <c r="C58" s="40">
        <f t="shared" si="2"/>
        <v>4583.1899999999996</v>
      </c>
      <c r="D58" s="42"/>
      <c r="E58" s="40"/>
      <c r="F58" s="40">
        <f t="shared" si="3"/>
        <v>3003.06</v>
      </c>
      <c r="G58" s="40">
        <f t="shared" si="4"/>
        <v>1580.1299999999997</v>
      </c>
      <c r="H58" s="40">
        <f t="shared" si="5"/>
        <v>899339.33000000019</v>
      </c>
    </row>
    <row r="59" spans="1:8" x14ac:dyDescent="0.2">
      <c r="A59" s="38">
        <f t="shared" si="0"/>
        <v>42</v>
      </c>
      <c r="B59" s="39">
        <f t="shared" si="1"/>
        <v>43252</v>
      </c>
      <c r="C59" s="40">
        <f t="shared" si="2"/>
        <v>4583.1899999999996</v>
      </c>
      <c r="D59" s="42"/>
      <c r="E59" s="40"/>
      <c r="F59" s="40">
        <f t="shared" si="3"/>
        <v>2997.8</v>
      </c>
      <c r="G59" s="40">
        <f t="shared" si="4"/>
        <v>1585.3899999999994</v>
      </c>
      <c r="H59" s="40">
        <f t="shared" si="5"/>
        <v>897753.94000000018</v>
      </c>
    </row>
    <row r="60" spans="1:8" x14ac:dyDescent="0.2">
      <c r="A60" s="38">
        <f t="shared" si="0"/>
        <v>43</v>
      </c>
      <c r="B60" s="39">
        <f t="shared" si="1"/>
        <v>43282</v>
      </c>
      <c r="C60" s="40">
        <f t="shared" si="2"/>
        <v>4583.1899999999996</v>
      </c>
      <c r="D60" s="42"/>
      <c r="E60" s="40"/>
      <c r="F60" s="40">
        <f t="shared" si="3"/>
        <v>2992.51</v>
      </c>
      <c r="G60" s="40">
        <f t="shared" si="4"/>
        <v>1590.6799999999994</v>
      </c>
      <c r="H60" s="40">
        <f t="shared" si="5"/>
        <v>896163.26000000013</v>
      </c>
    </row>
    <row r="61" spans="1:8" x14ac:dyDescent="0.2">
      <c r="A61" s="38">
        <f t="shared" si="0"/>
        <v>44</v>
      </c>
      <c r="B61" s="39">
        <f t="shared" si="1"/>
        <v>43313</v>
      </c>
      <c r="C61" s="40">
        <f t="shared" si="2"/>
        <v>4583.1899999999996</v>
      </c>
      <c r="D61" s="42"/>
      <c r="E61" s="40"/>
      <c r="F61" s="40">
        <f t="shared" si="3"/>
        <v>2987.21</v>
      </c>
      <c r="G61" s="40">
        <f t="shared" si="4"/>
        <v>1595.9799999999996</v>
      </c>
      <c r="H61" s="40">
        <f t="shared" si="5"/>
        <v>894567.28000000014</v>
      </c>
    </row>
    <row r="62" spans="1:8" x14ac:dyDescent="0.2">
      <c r="A62" s="38">
        <f t="shared" si="0"/>
        <v>45</v>
      </c>
      <c r="B62" s="39">
        <f t="shared" si="1"/>
        <v>43344</v>
      </c>
      <c r="C62" s="40">
        <f t="shared" si="2"/>
        <v>4583.1899999999996</v>
      </c>
      <c r="D62" s="42"/>
      <c r="E62" s="40"/>
      <c r="F62" s="40">
        <f t="shared" si="3"/>
        <v>2981.89</v>
      </c>
      <c r="G62" s="40">
        <f t="shared" si="4"/>
        <v>1601.2999999999997</v>
      </c>
      <c r="H62" s="40">
        <f t="shared" si="5"/>
        <v>892965.9800000001</v>
      </c>
    </row>
    <row r="63" spans="1:8" x14ac:dyDescent="0.2">
      <c r="A63" s="38">
        <f t="shared" si="0"/>
        <v>46</v>
      </c>
      <c r="B63" s="39">
        <f t="shared" si="1"/>
        <v>43374</v>
      </c>
      <c r="C63" s="40">
        <f t="shared" si="2"/>
        <v>4583.1899999999996</v>
      </c>
      <c r="D63" s="42"/>
      <c r="E63" s="40"/>
      <c r="F63" s="40">
        <f t="shared" si="3"/>
        <v>2976.55</v>
      </c>
      <c r="G63" s="40">
        <f t="shared" si="4"/>
        <v>1606.6399999999994</v>
      </c>
      <c r="H63" s="40">
        <f t="shared" si="5"/>
        <v>891359.34000000008</v>
      </c>
    </row>
    <row r="64" spans="1:8" x14ac:dyDescent="0.2">
      <c r="A64" s="38">
        <f t="shared" si="0"/>
        <v>47</v>
      </c>
      <c r="B64" s="39">
        <f t="shared" si="1"/>
        <v>43405</v>
      </c>
      <c r="C64" s="40">
        <f t="shared" si="2"/>
        <v>4583.1899999999996</v>
      </c>
      <c r="D64" s="42"/>
      <c r="E64" s="40"/>
      <c r="F64" s="40">
        <f t="shared" si="3"/>
        <v>2971.2</v>
      </c>
      <c r="G64" s="40">
        <f t="shared" si="4"/>
        <v>1611.9899999999998</v>
      </c>
      <c r="H64" s="40">
        <f t="shared" si="5"/>
        <v>889747.35000000009</v>
      </c>
    </row>
    <row r="65" spans="1:8" x14ac:dyDescent="0.2">
      <c r="A65" s="38">
        <f t="shared" si="0"/>
        <v>48</v>
      </c>
      <c r="B65" s="39">
        <f t="shared" si="1"/>
        <v>43435</v>
      </c>
      <c r="C65" s="40">
        <f t="shared" si="2"/>
        <v>4583.1899999999996</v>
      </c>
      <c r="D65" s="42"/>
      <c r="E65" s="40"/>
      <c r="F65" s="40">
        <f t="shared" si="3"/>
        <v>2965.82</v>
      </c>
      <c r="G65" s="40">
        <f t="shared" si="4"/>
        <v>1617.3699999999994</v>
      </c>
      <c r="H65" s="40">
        <f t="shared" si="5"/>
        <v>888129.9800000001</v>
      </c>
    </row>
    <row r="66" spans="1:8" x14ac:dyDescent="0.2">
      <c r="A66" s="38">
        <f t="shared" si="0"/>
        <v>49</v>
      </c>
      <c r="B66" s="39">
        <f t="shared" si="1"/>
        <v>43466</v>
      </c>
      <c r="C66" s="40">
        <f t="shared" si="2"/>
        <v>4583.1899999999996</v>
      </c>
      <c r="D66" s="42"/>
      <c r="E66" s="40"/>
      <c r="F66" s="40">
        <f t="shared" si="3"/>
        <v>2960.43</v>
      </c>
      <c r="G66" s="40">
        <f t="shared" si="4"/>
        <v>1622.7599999999998</v>
      </c>
      <c r="H66" s="40">
        <f t="shared" si="5"/>
        <v>886507.22000000009</v>
      </c>
    </row>
    <row r="67" spans="1:8" x14ac:dyDescent="0.2">
      <c r="A67" s="38">
        <f t="shared" si="0"/>
        <v>50</v>
      </c>
      <c r="B67" s="39">
        <f t="shared" si="1"/>
        <v>43497</v>
      </c>
      <c r="C67" s="40">
        <f t="shared" si="2"/>
        <v>4583.1899999999996</v>
      </c>
      <c r="D67" s="42"/>
      <c r="E67" s="40"/>
      <c r="F67" s="40">
        <f t="shared" si="3"/>
        <v>2955.02</v>
      </c>
      <c r="G67" s="40">
        <f t="shared" si="4"/>
        <v>1628.1699999999996</v>
      </c>
      <c r="H67" s="40">
        <f t="shared" si="5"/>
        <v>884879.05</v>
      </c>
    </row>
    <row r="68" spans="1:8" x14ac:dyDescent="0.2">
      <c r="A68" s="38">
        <f t="shared" si="0"/>
        <v>51</v>
      </c>
      <c r="B68" s="39">
        <f t="shared" si="1"/>
        <v>43525</v>
      </c>
      <c r="C68" s="40">
        <f t="shared" si="2"/>
        <v>4583.1899999999996</v>
      </c>
      <c r="D68" s="42"/>
      <c r="E68" s="40"/>
      <c r="F68" s="40">
        <f t="shared" si="3"/>
        <v>2949.6</v>
      </c>
      <c r="G68" s="40">
        <f t="shared" si="4"/>
        <v>1633.5899999999997</v>
      </c>
      <c r="H68" s="40">
        <f t="shared" si="5"/>
        <v>883245.46000000008</v>
      </c>
    </row>
    <row r="69" spans="1:8" x14ac:dyDescent="0.2">
      <c r="A69" s="38">
        <f t="shared" si="0"/>
        <v>52</v>
      </c>
      <c r="B69" s="39">
        <f t="shared" si="1"/>
        <v>43556</v>
      </c>
      <c r="C69" s="40">
        <f t="shared" si="2"/>
        <v>4583.1899999999996</v>
      </c>
      <c r="D69" s="42"/>
      <c r="E69" s="40"/>
      <c r="F69" s="40">
        <f t="shared" si="3"/>
        <v>2944.15</v>
      </c>
      <c r="G69" s="40">
        <f t="shared" si="4"/>
        <v>1639.0399999999995</v>
      </c>
      <c r="H69" s="40">
        <f t="shared" si="5"/>
        <v>881606.42</v>
      </c>
    </row>
    <row r="70" spans="1:8" x14ac:dyDescent="0.2">
      <c r="A70" s="38">
        <f t="shared" si="0"/>
        <v>53</v>
      </c>
      <c r="B70" s="39">
        <f t="shared" si="1"/>
        <v>43586</v>
      </c>
      <c r="C70" s="40">
        <f t="shared" si="2"/>
        <v>4583.1899999999996</v>
      </c>
      <c r="D70" s="42"/>
      <c r="E70" s="40"/>
      <c r="F70" s="40">
        <f t="shared" si="3"/>
        <v>2938.69</v>
      </c>
      <c r="G70" s="40">
        <f t="shared" si="4"/>
        <v>1644.4999999999995</v>
      </c>
      <c r="H70" s="40">
        <f t="shared" si="5"/>
        <v>879961.92</v>
      </c>
    </row>
    <row r="71" spans="1:8" x14ac:dyDescent="0.2">
      <c r="A71" s="38">
        <f t="shared" si="0"/>
        <v>54</v>
      </c>
      <c r="B71" s="39">
        <f t="shared" si="1"/>
        <v>43617</v>
      </c>
      <c r="C71" s="40">
        <f t="shared" si="2"/>
        <v>4583.1899999999996</v>
      </c>
      <c r="D71" s="42"/>
      <c r="E71" s="40"/>
      <c r="F71" s="40">
        <f t="shared" si="3"/>
        <v>2933.21</v>
      </c>
      <c r="G71" s="40">
        <f t="shared" si="4"/>
        <v>1649.9799999999996</v>
      </c>
      <c r="H71" s="40">
        <f t="shared" si="5"/>
        <v>878311.94000000006</v>
      </c>
    </row>
    <row r="72" spans="1:8" x14ac:dyDescent="0.2">
      <c r="A72" s="38">
        <f t="shared" si="0"/>
        <v>55</v>
      </c>
      <c r="B72" s="39">
        <f t="shared" si="1"/>
        <v>43647</v>
      </c>
      <c r="C72" s="40">
        <f t="shared" si="2"/>
        <v>4583.1899999999996</v>
      </c>
      <c r="D72" s="42"/>
      <c r="E72" s="40"/>
      <c r="F72" s="40">
        <f t="shared" si="3"/>
        <v>2927.71</v>
      </c>
      <c r="G72" s="40">
        <f t="shared" si="4"/>
        <v>1655.4799999999996</v>
      </c>
      <c r="H72" s="40">
        <f t="shared" si="5"/>
        <v>876656.46000000008</v>
      </c>
    </row>
    <row r="73" spans="1:8" x14ac:dyDescent="0.2">
      <c r="A73" s="38">
        <f t="shared" si="0"/>
        <v>56</v>
      </c>
      <c r="B73" s="39">
        <f t="shared" si="1"/>
        <v>43678</v>
      </c>
      <c r="C73" s="40">
        <f t="shared" si="2"/>
        <v>4583.1899999999996</v>
      </c>
      <c r="D73" s="42"/>
      <c r="E73" s="40"/>
      <c r="F73" s="40">
        <f t="shared" si="3"/>
        <v>2922.19</v>
      </c>
      <c r="G73" s="40">
        <f t="shared" si="4"/>
        <v>1660.9999999999995</v>
      </c>
      <c r="H73" s="40">
        <f t="shared" si="5"/>
        <v>874995.46000000008</v>
      </c>
    </row>
    <row r="74" spans="1:8" x14ac:dyDescent="0.2">
      <c r="A74" s="38">
        <f t="shared" si="0"/>
        <v>57</v>
      </c>
      <c r="B74" s="39">
        <f t="shared" si="1"/>
        <v>43709</v>
      </c>
      <c r="C74" s="40">
        <f t="shared" si="2"/>
        <v>4583.1899999999996</v>
      </c>
      <c r="D74" s="42"/>
      <c r="E74" s="40"/>
      <c r="F74" s="40">
        <f t="shared" si="3"/>
        <v>2916.65</v>
      </c>
      <c r="G74" s="40">
        <f t="shared" si="4"/>
        <v>1666.5399999999995</v>
      </c>
      <c r="H74" s="40">
        <f t="shared" si="5"/>
        <v>873328.92</v>
      </c>
    </row>
    <row r="75" spans="1:8" x14ac:dyDescent="0.2">
      <c r="A75" s="38">
        <f t="shared" si="0"/>
        <v>58</v>
      </c>
      <c r="B75" s="39">
        <f t="shared" si="1"/>
        <v>43739</v>
      </c>
      <c r="C75" s="40">
        <f t="shared" si="2"/>
        <v>4583.1899999999996</v>
      </c>
      <c r="D75" s="42"/>
      <c r="E75" s="40"/>
      <c r="F75" s="40">
        <f t="shared" si="3"/>
        <v>2911.1</v>
      </c>
      <c r="G75" s="40">
        <f t="shared" si="4"/>
        <v>1672.0899999999997</v>
      </c>
      <c r="H75" s="40">
        <f t="shared" si="5"/>
        <v>871656.83000000007</v>
      </c>
    </row>
    <row r="76" spans="1:8" x14ac:dyDescent="0.2">
      <c r="A76" s="38">
        <f t="shared" si="0"/>
        <v>59</v>
      </c>
      <c r="B76" s="39">
        <f t="shared" si="1"/>
        <v>43770</v>
      </c>
      <c r="C76" s="40">
        <f t="shared" si="2"/>
        <v>4583.1899999999996</v>
      </c>
      <c r="D76" s="42"/>
      <c r="E76" s="40"/>
      <c r="F76" s="40">
        <f t="shared" si="3"/>
        <v>2905.52</v>
      </c>
      <c r="G76" s="40">
        <f t="shared" si="4"/>
        <v>1677.6699999999996</v>
      </c>
      <c r="H76" s="40">
        <f t="shared" si="5"/>
        <v>869979.16</v>
      </c>
    </row>
    <row r="77" spans="1:8" x14ac:dyDescent="0.2">
      <c r="A77" s="38">
        <f t="shared" si="0"/>
        <v>60</v>
      </c>
      <c r="B77" s="39">
        <f t="shared" si="1"/>
        <v>43800</v>
      </c>
      <c r="C77" s="40">
        <f t="shared" si="2"/>
        <v>4583.1899999999996</v>
      </c>
      <c r="D77" s="42"/>
      <c r="E77" s="40"/>
      <c r="F77" s="40">
        <f t="shared" si="3"/>
        <v>2899.93</v>
      </c>
      <c r="G77" s="40">
        <f t="shared" si="4"/>
        <v>1683.2599999999998</v>
      </c>
      <c r="H77" s="40">
        <f t="shared" si="5"/>
        <v>868295.9</v>
      </c>
    </row>
    <row r="78" spans="1:8" x14ac:dyDescent="0.2">
      <c r="A78" s="38">
        <f t="shared" si="0"/>
        <v>61</v>
      </c>
      <c r="B78" s="39">
        <f t="shared" si="1"/>
        <v>43831</v>
      </c>
      <c r="C78" s="40">
        <f t="shared" si="2"/>
        <v>4583.1899999999996</v>
      </c>
      <c r="D78" s="42"/>
      <c r="E78" s="40"/>
      <c r="F78" s="40">
        <f t="shared" si="3"/>
        <v>2894.32</v>
      </c>
      <c r="G78" s="40">
        <f t="shared" si="4"/>
        <v>1688.8699999999994</v>
      </c>
      <c r="H78" s="40">
        <f t="shared" si="5"/>
        <v>866607.03</v>
      </c>
    </row>
    <row r="79" spans="1:8" x14ac:dyDescent="0.2">
      <c r="A79" s="38">
        <f t="shared" si="0"/>
        <v>62</v>
      </c>
      <c r="B79" s="39">
        <f t="shared" si="1"/>
        <v>43862</v>
      </c>
      <c r="C79" s="40">
        <f t="shared" si="2"/>
        <v>4583.1899999999996</v>
      </c>
      <c r="D79" s="42"/>
      <c r="E79" s="40"/>
      <c r="F79" s="40">
        <f t="shared" si="3"/>
        <v>2888.69</v>
      </c>
      <c r="G79" s="40">
        <f t="shared" si="4"/>
        <v>1694.4999999999995</v>
      </c>
      <c r="H79" s="40">
        <f t="shared" si="5"/>
        <v>864912.53</v>
      </c>
    </row>
    <row r="80" spans="1:8" x14ac:dyDescent="0.2">
      <c r="A80" s="38">
        <f t="shared" si="0"/>
        <v>63</v>
      </c>
      <c r="B80" s="39">
        <f t="shared" si="1"/>
        <v>43891</v>
      </c>
      <c r="C80" s="40">
        <f t="shared" si="2"/>
        <v>4583.1899999999996</v>
      </c>
      <c r="D80" s="42"/>
      <c r="E80" s="40"/>
      <c r="F80" s="40">
        <f t="shared" si="3"/>
        <v>2883.04</v>
      </c>
      <c r="G80" s="40">
        <f t="shared" si="4"/>
        <v>1700.1499999999996</v>
      </c>
      <c r="H80" s="40">
        <f t="shared" si="5"/>
        <v>863212.38</v>
      </c>
    </row>
    <row r="81" spans="1:8" x14ac:dyDescent="0.2">
      <c r="A81" s="38">
        <f t="shared" si="0"/>
        <v>64</v>
      </c>
      <c r="B81" s="39">
        <f t="shared" si="1"/>
        <v>43922</v>
      </c>
      <c r="C81" s="40">
        <f t="shared" si="2"/>
        <v>4583.1899999999996</v>
      </c>
      <c r="D81" s="42"/>
      <c r="E81" s="40"/>
      <c r="F81" s="40">
        <f t="shared" si="3"/>
        <v>2877.37</v>
      </c>
      <c r="G81" s="40">
        <f t="shared" si="4"/>
        <v>1705.8199999999997</v>
      </c>
      <c r="H81" s="40">
        <f t="shared" si="5"/>
        <v>861506.56000000006</v>
      </c>
    </row>
    <row r="82" spans="1:8" x14ac:dyDescent="0.2">
      <c r="A82" s="38">
        <f t="shared" ref="A82:A145" si="6">IF(H81="","",IF(roundOpt,IF(OR(A81&gt;=nper,ROUND(H81,2)&lt;=0),"",A81+1),IF(OR(A81&gt;=nper,H81&lt;=0),"",A81+1)))</f>
        <v>65</v>
      </c>
      <c r="B82" s="39">
        <f t="shared" ref="B82:B145" si="7">IF(A82="","",IF(OR(periods_per_year=26,periods_per_year=52),IF(periods_per_year=26,IF(A82=1,fpdate,B81+14),IF(periods_per_year=52,IF(A82=1,fpdate,B81+7),"n/a")),IF(periods_per_year=24,DATE(YEAR(fpdate),MONTH(fpdate)+(A82-1)/2+IF(AND(DAY(fpdate)&gt;=15,MOD(A82,2)=0),1,0),IF(MOD(A82,2)=0,IF(DAY(fpdate)&gt;=15,DAY(fpdate)-14,DAY(fpdate)+14),DAY(fpdate))),IF(DAY(DATE(YEAR(fpdate),MONTH(fpdate)+(A82-1)*months_per_period,DAY(fpdate)))&lt;&gt;DAY(fpdate),DATE(YEAR(fpdate),MONTH(fpdate)+(A82-1)*months_per_period+1,0),DATE(YEAR(fpdate),MONTH(fpdate)+(A82-1)*months_per_period,DAY(fpdate))))))</f>
        <v>43952</v>
      </c>
      <c r="C82" s="40">
        <f t="shared" ref="C82:C145" si="8">IF(A82="","",IF(roundOpt,IF(OR(A82=nper,payment&gt;ROUND((1+rate)*H81,2)),ROUND((1+rate)*H81,2),payment),IF(OR(A82=nper,payment&gt;(1+rate)*H81),(1+rate)*H81,payment)))</f>
        <v>4583.1899999999996</v>
      </c>
      <c r="D82" s="42"/>
      <c r="E82" s="40"/>
      <c r="F82" s="40">
        <f t="shared" ref="F82:F145" si="9">IF(A82="","",IF(AND(A82=1,pmtType=1),0,IF(roundOpt,ROUND(rate*H81,2),rate*H81)))</f>
        <v>2871.69</v>
      </c>
      <c r="G82" s="40">
        <f t="shared" ref="G82:G145" si="10">IF(A82="","",C82-F82+D82)</f>
        <v>1711.4999999999995</v>
      </c>
      <c r="H82" s="40">
        <f t="shared" ref="H82:H145" si="11">IF(A82="","",H81-G82)</f>
        <v>859795.06</v>
      </c>
    </row>
    <row r="83" spans="1:8" x14ac:dyDescent="0.2">
      <c r="A83" s="38">
        <f t="shared" si="6"/>
        <v>66</v>
      </c>
      <c r="B83" s="39">
        <f t="shared" si="7"/>
        <v>43983</v>
      </c>
      <c r="C83" s="40">
        <f t="shared" si="8"/>
        <v>4583.1899999999996</v>
      </c>
      <c r="D83" s="42"/>
      <c r="E83" s="40"/>
      <c r="F83" s="40">
        <f t="shared" si="9"/>
        <v>2865.98</v>
      </c>
      <c r="G83" s="40">
        <f t="shared" si="10"/>
        <v>1717.2099999999996</v>
      </c>
      <c r="H83" s="40">
        <f t="shared" si="11"/>
        <v>858077.85000000009</v>
      </c>
    </row>
    <row r="84" spans="1:8" x14ac:dyDescent="0.2">
      <c r="A84" s="38">
        <f t="shared" si="6"/>
        <v>67</v>
      </c>
      <c r="B84" s="39">
        <f t="shared" si="7"/>
        <v>44013</v>
      </c>
      <c r="C84" s="40">
        <f t="shared" si="8"/>
        <v>4583.1899999999996</v>
      </c>
      <c r="D84" s="42"/>
      <c r="E84" s="40"/>
      <c r="F84" s="40">
        <f t="shared" si="9"/>
        <v>2860.26</v>
      </c>
      <c r="G84" s="40">
        <f t="shared" si="10"/>
        <v>1722.9299999999994</v>
      </c>
      <c r="H84" s="40">
        <f t="shared" si="11"/>
        <v>856354.92</v>
      </c>
    </row>
    <row r="85" spans="1:8" x14ac:dyDescent="0.2">
      <c r="A85" s="38">
        <f t="shared" si="6"/>
        <v>68</v>
      </c>
      <c r="B85" s="39">
        <f t="shared" si="7"/>
        <v>44044</v>
      </c>
      <c r="C85" s="40">
        <f t="shared" si="8"/>
        <v>4583.1899999999996</v>
      </c>
      <c r="D85" s="42"/>
      <c r="E85" s="40"/>
      <c r="F85" s="40">
        <f t="shared" si="9"/>
        <v>2854.52</v>
      </c>
      <c r="G85" s="40">
        <f t="shared" si="10"/>
        <v>1728.6699999999996</v>
      </c>
      <c r="H85" s="40">
        <f t="shared" si="11"/>
        <v>854626.25</v>
      </c>
    </row>
    <row r="86" spans="1:8" x14ac:dyDescent="0.2">
      <c r="A86" s="38">
        <f t="shared" si="6"/>
        <v>69</v>
      </c>
      <c r="B86" s="39">
        <f t="shared" si="7"/>
        <v>44075</v>
      </c>
      <c r="C86" s="40">
        <f t="shared" si="8"/>
        <v>4583.1899999999996</v>
      </c>
      <c r="D86" s="42"/>
      <c r="E86" s="40"/>
      <c r="F86" s="40">
        <f t="shared" si="9"/>
        <v>2848.75</v>
      </c>
      <c r="G86" s="40">
        <f t="shared" si="10"/>
        <v>1734.4399999999996</v>
      </c>
      <c r="H86" s="40">
        <f t="shared" si="11"/>
        <v>852891.81</v>
      </c>
    </row>
    <row r="87" spans="1:8" x14ac:dyDescent="0.2">
      <c r="A87" s="38">
        <f t="shared" si="6"/>
        <v>70</v>
      </c>
      <c r="B87" s="39">
        <f t="shared" si="7"/>
        <v>44105</v>
      </c>
      <c r="C87" s="40">
        <f t="shared" si="8"/>
        <v>4583.1899999999996</v>
      </c>
      <c r="D87" s="42"/>
      <c r="E87" s="40"/>
      <c r="F87" s="40">
        <f t="shared" si="9"/>
        <v>2842.97</v>
      </c>
      <c r="G87" s="40">
        <f t="shared" si="10"/>
        <v>1740.2199999999998</v>
      </c>
      <c r="H87" s="40">
        <f t="shared" si="11"/>
        <v>851151.59000000008</v>
      </c>
    </row>
    <row r="88" spans="1:8" x14ac:dyDescent="0.2">
      <c r="A88" s="38">
        <f t="shared" si="6"/>
        <v>71</v>
      </c>
      <c r="B88" s="39">
        <f t="shared" si="7"/>
        <v>44136</v>
      </c>
      <c r="C88" s="40">
        <f t="shared" si="8"/>
        <v>4583.1899999999996</v>
      </c>
      <c r="D88" s="42"/>
      <c r="E88" s="40"/>
      <c r="F88" s="40">
        <f t="shared" si="9"/>
        <v>2837.17</v>
      </c>
      <c r="G88" s="40">
        <f t="shared" si="10"/>
        <v>1746.0199999999995</v>
      </c>
      <c r="H88" s="40">
        <f t="shared" si="11"/>
        <v>849405.57000000007</v>
      </c>
    </row>
    <row r="89" spans="1:8" x14ac:dyDescent="0.2">
      <c r="A89" s="38">
        <f t="shared" si="6"/>
        <v>72</v>
      </c>
      <c r="B89" s="39">
        <f t="shared" si="7"/>
        <v>44166</v>
      </c>
      <c r="C89" s="40">
        <f t="shared" si="8"/>
        <v>4583.1899999999996</v>
      </c>
      <c r="D89" s="42"/>
      <c r="E89" s="40"/>
      <c r="F89" s="40">
        <f t="shared" si="9"/>
        <v>2831.35</v>
      </c>
      <c r="G89" s="40">
        <f t="shared" si="10"/>
        <v>1751.8399999999997</v>
      </c>
      <c r="H89" s="40">
        <f t="shared" si="11"/>
        <v>847653.7300000001</v>
      </c>
    </row>
    <row r="90" spans="1:8" x14ac:dyDescent="0.2">
      <c r="A90" s="38">
        <f t="shared" si="6"/>
        <v>73</v>
      </c>
      <c r="B90" s="39">
        <f t="shared" si="7"/>
        <v>44197</v>
      </c>
      <c r="C90" s="40">
        <f t="shared" si="8"/>
        <v>4583.1899999999996</v>
      </c>
      <c r="D90" s="42"/>
      <c r="E90" s="40"/>
      <c r="F90" s="40">
        <f t="shared" si="9"/>
        <v>2825.51</v>
      </c>
      <c r="G90" s="40">
        <f t="shared" si="10"/>
        <v>1757.6799999999994</v>
      </c>
      <c r="H90" s="40">
        <f t="shared" si="11"/>
        <v>845896.05</v>
      </c>
    </row>
    <row r="91" spans="1:8" x14ac:dyDescent="0.2">
      <c r="A91" s="38">
        <f t="shared" si="6"/>
        <v>74</v>
      </c>
      <c r="B91" s="39">
        <f t="shared" si="7"/>
        <v>44228</v>
      </c>
      <c r="C91" s="40">
        <f t="shared" si="8"/>
        <v>4583.1899999999996</v>
      </c>
      <c r="D91" s="42"/>
      <c r="E91" s="40"/>
      <c r="F91" s="40">
        <f t="shared" si="9"/>
        <v>2819.65</v>
      </c>
      <c r="G91" s="40">
        <f t="shared" si="10"/>
        <v>1763.5399999999995</v>
      </c>
      <c r="H91" s="40">
        <f t="shared" si="11"/>
        <v>844132.51</v>
      </c>
    </row>
    <row r="92" spans="1:8" x14ac:dyDescent="0.2">
      <c r="A92" s="38">
        <f t="shared" si="6"/>
        <v>75</v>
      </c>
      <c r="B92" s="39">
        <f t="shared" si="7"/>
        <v>44256</v>
      </c>
      <c r="C92" s="40">
        <f t="shared" si="8"/>
        <v>4583.1899999999996</v>
      </c>
      <c r="D92" s="42"/>
      <c r="E92" s="40"/>
      <c r="F92" s="40">
        <f t="shared" si="9"/>
        <v>2813.78</v>
      </c>
      <c r="G92" s="40">
        <f t="shared" si="10"/>
        <v>1769.4099999999994</v>
      </c>
      <c r="H92" s="40">
        <f t="shared" si="11"/>
        <v>842363.1</v>
      </c>
    </row>
    <row r="93" spans="1:8" x14ac:dyDescent="0.2">
      <c r="A93" s="38">
        <f t="shared" si="6"/>
        <v>76</v>
      </c>
      <c r="B93" s="39">
        <f t="shared" si="7"/>
        <v>44287</v>
      </c>
      <c r="C93" s="40">
        <f t="shared" si="8"/>
        <v>4583.1899999999996</v>
      </c>
      <c r="D93" s="42"/>
      <c r="E93" s="40"/>
      <c r="F93" s="40">
        <f t="shared" si="9"/>
        <v>2807.88</v>
      </c>
      <c r="G93" s="40">
        <f t="shared" si="10"/>
        <v>1775.3099999999995</v>
      </c>
      <c r="H93" s="40">
        <f t="shared" si="11"/>
        <v>840587.78999999992</v>
      </c>
    </row>
    <row r="94" spans="1:8" x14ac:dyDescent="0.2">
      <c r="A94" s="38">
        <f t="shared" si="6"/>
        <v>77</v>
      </c>
      <c r="B94" s="39">
        <f t="shared" si="7"/>
        <v>44317</v>
      </c>
      <c r="C94" s="40">
        <f t="shared" si="8"/>
        <v>4583.1899999999996</v>
      </c>
      <c r="D94" s="42"/>
      <c r="E94" s="40"/>
      <c r="F94" s="40">
        <f t="shared" si="9"/>
        <v>2801.96</v>
      </c>
      <c r="G94" s="40">
        <f t="shared" si="10"/>
        <v>1781.2299999999996</v>
      </c>
      <c r="H94" s="40">
        <f t="shared" si="11"/>
        <v>838806.55999999994</v>
      </c>
    </row>
    <row r="95" spans="1:8" x14ac:dyDescent="0.2">
      <c r="A95" s="38">
        <f t="shared" si="6"/>
        <v>78</v>
      </c>
      <c r="B95" s="39">
        <f t="shared" si="7"/>
        <v>44348</v>
      </c>
      <c r="C95" s="40">
        <f t="shared" si="8"/>
        <v>4583.1899999999996</v>
      </c>
      <c r="D95" s="42"/>
      <c r="E95" s="40"/>
      <c r="F95" s="40">
        <f t="shared" si="9"/>
        <v>2796.02</v>
      </c>
      <c r="G95" s="40">
        <f t="shared" si="10"/>
        <v>1787.1699999999996</v>
      </c>
      <c r="H95" s="40">
        <f t="shared" si="11"/>
        <v>837019.3899999999</v>
      </c>
    </row>
    <row r="96" spans="1:8" x14ac:dyDescent="0.2">
      <c r="A96" s="38">
        <f t="shared" si="6"/>
        <v>79</v>
      </c>
      <c r="B96" s="39">
        <f t="shared" si="7"/>
        <v>44378</v>
      </c>
      <c r="C96" s="40">
        <f t="shared" si="8"/>
        <v>4583.1899999999996</v>
      </c>
      <c r="D96" s="42"/>
      <c r="E96" s="40"/>
      <c r="F96" s="40">
        <f t="shared" si="9"/>
        <v>2790.06</v>
      </c>
      <c r="G96" s="40">
        <f t="shared" si="10"/>
        <v>1793.1299999999997</v>
      </c>
      <c r="H96" s="40">
        <f t="shared" si="11"/>
        <v>835226.25999999989</v>
      </c>
    </row>
    <row r="97" spans="1:8" x14ac:dyDescent="0.2">
      <c r="A97" s="38">
        <f t="shared" si="6"/>
        <v>80</v>
      </c>
      <c r="B97" s="39">
        <f t="shared" si="7"/>
        <v>44409</v>
      </c>
      <c r="C97" s="40">
        <f t="shared" si="8"/>
        <v>4583.1899999999996</v>
      </c>
      <c r="D97" s="42"/>
      <c r="E97" s="40"/>
      <c r="F97" s="40">
        <f t="shared" si="9"/>
        <v>2784.09</v>
      </c>
      <c r="G97" s="40">
        <f t="shared" si="10"/>
        <v>1799.0999999999995</v>
      </c>
      <c r="H97" s="40">
        <f t="shared" si="11"/>
        <v>833427.15999999992</v>
      </c>
    </row>
    <row r="98" spans="1:8" x14ac:dyDescent="0.2">
      <c r="A98" s="38">
        <f t="shared" si="6"/>
        <v>81</v>
      </c>
      <c r="B98" s="39">
        <f t="shared" si="7"/>
        <v>44440</v>
      </c>
      <c r="C98" s="40">
        <f t="shared" si="8"/>
        <v>4583.1899999999996</v>
      </c>
      <c r="D98" s="42"/>
      <c r="E98" s="40"/>
      <c r="F98" s="40">
        <f t="shared" si="9"/>
        <v>2778.09</v>
      </c>
      <c r="G98" s="40">
        <f t="shared" si="10"/>
        <v>1805.0999999999995</v>
      </c>
      <c r="H98" s="40">
        <f t="shared" si="11"/>
        <v>831622.05999999994</v>
      </c>
    </row>
    <row r="99" spans="1:8" x14ac:dyDescent="0.2">
      <c r="A99" s="38">
        <f t="shared" si="6"/>
        <v>82</v>
      </c>
      <c r="B99" s="39">
        <f t="shared" si="7"/>
        <v>44470</v>
      </c>
      <c r="C99" s="40">
        <f t="shared" si="8"/>
        <v>4583.1899999999996</v>
      </c>
      <c r="D99" s="42"/>
      <c r="E99" s="40"/>
      <c r="F99" s="40">
        <f t="shared" si="9"/>
        <v>2772.07</v>
      </c>
      <c r="G99" s="40">
        <f t="shared" si="10"/>
        <v>1811.1199999999994</v>
      </c>
      <c r="H99" s="40">
        <f t="shared" si="11"/>
        <v>829810.94</v>
      </c>
    </row>
    <row r="100" spans="1:8" x14ac:dyDescent="0.2">
      <c r="A100" s="38">
        <f t="shared" si="6"/>
        <v>83</v>
      </c>
      <c r="B100" s="39">
        <f t="shared" si="7"/>
        <v>44501</v>
      </c>
      <c r="C100" s="40">
        <f t="shared" si="8"/>
        <v>4583.1899999999996</v>
      </c>
      <c r="D100" s="42"/>
      <c r="E100" s="40"/>
      <c r="F100" s="40">
        <f t="shared" si="9"/>
        <v>2766.04</v>
      </c>
      <c r="G100" s="40">
        <f t="shared" si="10"/>
        <v>1817.1499999999996</v>
      </c>
      <c r="H100" s="40">
        <f t="shared" si="11"/>
        <v>827993.78999999992</v>
      </c>
    </row>
    <row r="101" spans="1:8" x14ac:dyDescent="0.2">
      <c r="A101" s="38">
        <f t="shared" si="6"/>
        <v>84</v>
      </c>
      <c r="B101" s="39">
        <f t="shared" si="7"/>
        <v>44531</v>
      </c>
      <c r="C101" s="40">
        <f t="shared" si="8"/>
        <v>4583.1899999999996</v>
      </c>
      <c r="D101" s="42"/>
      <c r="E101" s="40"/>
      <c r="F101" s="40">
        <f t="shared" si="9"/>
        <v>2759.98</v>
      </c>
      <c r="G101" s="40">
        <f t="shared" si="10"/>
        <v>1823.2099999999996</v>
      </c>
      <c r="H101" s="40">
        <f t="shared" si="11"/>
        <v>826170.58</v>
      </c>
    </row>
    <row r="102" spans="1:8" x14ac:dyDescent="0.2">
      <c r="A102" s="38">
        <f t="shared" si="6"/>
        <v>85</v>
      </c>
      <c r="B102" s="39">
        <f t="shared" si="7"/>
        <v>44562</v>
      </c>
      <c r="C102" s="40">
        <f t="shared" si="8"/>
        <v>4583.1899999999996</v>
      </c>
      <c r="D102" s="42"/>
      <c r="E102" s="40"/>
      <c r="F102" s="40">
        <f t="shared" si="9"/>
        <v>2753.9</v>
      </c>
      <c r="G102" s="40">
        <f t="shared" si="10"/>
        <v>1829.2899999999995</v>
      </c>
      <c r="H102" s="40">
        <f t="shared" si="11"/>
        <v>824341.28999999992</v>
      </c>
    </row>
    <row r="103" spans="1:8" x14ac:dyDescent="0.2">
      <c r="A103" s="38">
        <f t="shared" si="6"/>
        <v>86</v>
      </c>
      <c r="B103" s="39">
        <f t="shared" si="7"/>
        <v>44593</v>
      </c>
      <c r="C103" s="40">
        <f t="shared" si="8"/>
        <v>4583.1899999999996</v>
      </c>
      <c r="D103" s="42"/>
      <c r="E103" s="40"/>
      <c r="F103" s="40">
        <f t="shared" si="9"/>
        <v>2747.8</v>
      </c>
      <c r="G103" s="40">
        <f t="shared" si="10"/>
        <v>1835.3899999999994</v>
      </c>
      <c r="H103" s="40">
        <f t="shared" si="11"/>
        <v>822505.89999999991</v>
      </c>
    </row>
    <row r="104" spans="1:8" x14ac:dyDescent="0.2">
      <c r="A104" s="38">
        <f t="shared" si="6"/>
        <v>87</v>
      </c>
      <c r="B104" s="39">
        <f t="shared" si="7"/>
        <v>44621</v>
      </c>
      <c r="C104" s="40">
        <f t="shared" si="8"/>
        <v>4583.1899999999996</v>
      </c>
      <c r="D104" s="42"/>
      <c r="E104" s="40"/>
      <c r="F104" s="40">
        <f t="shared" si="9"/>
        <v>2741.69</v>
      </c>
      <c r="G104" s="40">
        <f t="shared" si="10"/>
        <v>1841.4999999999995</v>
      </c>
      <c r="H104" s="40">
        <f t="shared" si="11"/>
        <v>820664.39999999991</v>
      </c>
    </row>
    <row r="105" spans="1:8" x14ac:dyDescent="0.2">
      <c r="A105" s="38">
        <f t="shared" si="6"/>
        <v>88</v>
      </c>
      <c r="B105" s="39">
        <f t="shared" si="7"/>
        <v>44652</v>
      </c>
      <c r="C105" s="40">
        <f t="shared" si="8"/>
        <v>4583.1899999999996</v>
      </c>
      <c r="D105" s="42"/>
      <c r="E105" s="40"/>
      <c r="F105" s="40">
        <f t="shared" si="9"/>
        <v>2735.55</v>
      </c>
      <c r="G105" s="40">
        <f t="shared" si="10"/>
        <v>1847.6399999999994</v>
      </c>
      <c r="H105" s="40">
        <f t="shared" si="11"/>
        <v>818816.75999999989</v>
      </c>
    </row>
    <row r="106" spans="1:8" x14ac:dyDescent="0.2">
      <c r="A106" s="38">
        <f t="shared" si="6"/>
        <v>89</v>
      </c>
      <c r="B106" s="39">
        <f t="shared" si="7"/>
        <v>44682</v>
      </c>
      <c r="C106" s="40">
        <f t="shared" si="8"/>
        <v>4583.1899999999996</v>
      </c>
      <c r="D106" s="42"/>
      <c r="E106" s="40"/>
      <c r="F106" s="40">
        <f t="shared" si="9"/>
        <v>2729.39</v>
      </c>
      <c r="G106" s="40">
        <f t="shared" si="10"/>
        <v>1853.7999999999997</v>
      </c>
      <c r="H106" s="40">
        <f t="shared" si="11"/>
        <v>816962.95999999985</v>
      </c>
    </row>
    <row r="107" spans="1:8" x14ac:dyDescent="0.2">
      <c r="A107" s="38">
        <f t="shared" si="6"/>
        <v>90</v>
      </c>
      <c r="B107" s="39">
        <f t="shared" si="7"/>
        <v>44713</v>
      </c>
      <c r="C107" s="40">
        <f t="shared" si="8"/>
        <v>4583.1899999999996</v>
      </c>
      <c r="D107" s="42"/>
      <c r="E107" s="40"/>
      <c r="F107" s="40">
        <f t="shared" si="9"/>
        <v>2723.21</v>
      </c>
      <c r="G107" s="40">
        <f t="shared" si="10"/>
        <v>1859.9799999999996</v>
      </c>
      <c r="H107" s="40">
        <f t="shared" si="11"/>
        <v>815102.97999999986</v>
      </c>
    </row>
    <row r="108" spans="1:8" x14ac:dyDescent="0.2">
      <c r="A108" s="38">
        <f t="shared" si="6"/>
        <v>91</v>
      </c>
      <c r="B108" s="39">
        <f t="shared" si="7"/>
        <v>44743</v>
      </c>
      <c r="C108" s="40">
        <f t="shared" si="8"/>
        <v>4583.1899999999996</v>
      </c>
      <c r="D108" s="42"/>
      <c r="E108" s="40"/>
      <c r="F108" s="40">
        <f t="shared" si="9"/>
        <v>2717.01</v>
      </c>
      <c r="G108" s="40">
        <f t="shared" si="10"/>
        <v>1866.1799999999994</v>
      </c>
      <c r="H108" s="40">
        <f t="shared" si="11"/>
        <v>813236.79999999981</v>
      </c>
    </row>
    <row r="109" spans="1:8" x14ac:dyDescent="0.2">
      <c r="A109" s="38">
        <f t="shared" si="6"/>
        <v>92</v>
      </c>
      <c r="B109" s="39">
        <f t="shared" si="7"/>
        <v>44774</v>
      </c>
      <c r="C109" s="40">
        <f t="shared" si="8"/>
        <v>4583.1899999999996</v>
      </c>
      <c r="D109" s="42"/>
      <c r="E109" s="40"/>
      <c r="F109" s="40">
        <f t="shared" si="9"/>
        <v>2710.79</v>
      </c>
      <c r="G109" s="40">
        <f t="shared" si="10"/>
        <v>1872.3999999999996</v>
      </c>
      <c r="H109" s="40">
        <f t="shared" si="11"/>
        <v>811364.39999999979</v>
      </c>
    </row>
    <row r="110" spans="1:8" x14ac:dyDescent="0.2">
      <c r="A110" s="38">
        <f t="shared" si="6"/>
        <v>93</v>
      </c>
      <c r="B110" s="39">
        <f t="shared" si="7"/>
        <v>44805</v>
      </c>
      <c r="C110" s="40">
        <f t="shared" si="8"/>
        <v>4583.1899999999996</v>
      </c>
      <c r="D110" s="42"/>
      <c r="E110" s="40"/>
      <c r="F110" s="40">
        <f t="shared" si="9"/>
        <v>2704.55</v>
      </c>
      <c r="G110" s="40">
        <f t="shared" si="10"/>
        <v>1878.6399999999994</v>
      </c>
      <c r="H110" s="40">
        <f t="shared" si="11"/>
        <v>809485.75999999978</v>
      </c>
    </row>
    <row r="111" spans="1:8" x14ac:dyDescent="0.2">
      <c r="A111" s="38">
        <f t="shared" si="6"/>
        <v>94</v>
      </c>
      <c r="B111" s="39">
        <f t="shared" si="7"/>
        <v>44835</v>
      </c>
      <c r="C111" s="40">
        <f t="shared" si="8"/>
        <v>4583.1899999999996</v>
      </c>
      <c r="D111" s="42"/>
      <c r="E111" s="40"/>
      <c r="F111" s="40">
        <f t="shared" si="9"/>
        <v>2698.29</v>
      </c>
      <c r="G111" s="40">
        <f t="shared" si="10"/>
        <v>1884.8999999999996</v>
      </c>
      <c r="H111" s="40">
        <f t="shared" si="11"/>
        <v>807600.85999999975</v>
      </c>
    </row>
    <row r="112" spans="1:8" x14ac:dyDescent="0.2">
      <c r="A112" s="38">
        <f t="shared" si="6"/>
        <v>95</v>
      </c>
      <c r="B112" s="39">
        <f t="shared" si="7"/>
        <v>44866</v>
      </c>
      <c r="C112" s="40">
        <f t="shared" si="8"/>
        <v>4583.1899999999996</v>
      </c>
      <c r="D112" s="42"/>
      <c r="E112" s="40"/>
      <c r="F112" s="40">
        <f t="shared" si="9"/>
        <v>2692</v>
      </c>
      <c r="G112" s="40">
        <f t="shared" si="10"/>
        <v>1891.1899999999996</v>
      </c>
      <c r="H112" s="40">
        <f t="shared" si="11"/>
        <v>805709.66999999981</v>
      </c>
    </row>
    <row r="113" spans="1:8" x14ac:dyDescent="0.2">
      <c r="A113" s="38">
        <f t="shared" si="6"/>
        <v>96</v>
      </c>
      <c r="B113" s="39">
        <f t="shared" si="7"/>
        <v>44896</v>
      </c>
      <c r="C113" s="40">
        <f t="shared" si="8"/>
        <v>4583.1899999999996</v>
      </c>
      <c r="D113" s="42"/>
      <c r="E113" s="40"/>
      <c r="F113" s="40">
        <f t="shared" si="9"/>
        <v>2685.7</v>
      </c>
      <c r="G113" s="40">
        <f t="shared" si="10"/>
        <v>1897.4899999999998</v>
      </c>
      <c r="H113" s="40">
        <f t="shared" si="11"/>
        <v>803812.17999999982</v>
      </c>
    </row>
    <row r="114" spans="1:8" x14ac:dyDescent="0.2">
      <c r="A114" s="38">
        <f t="shared" si="6"/>
        <v>97</v>
      </c>
      <c r="B114" s="39">
        <f t="shared" si="7"/>
        <v>44927</v>
      </c>
      <c r="C114" s="40">
        <f t="shared" si="8"/>
        <v>4583.1899999999996</v>
      </c>
      <c r="D114" s="42"/>
      <c r="E114" s="40"/>
      <c r="F114" s="40">
        <f t="shared" si="9"/>
        <v>2679.37</v>
      </c>
      <c r="G114" s="40">
        <f t="shared" si="10"/>
        <v>1903.8199999999997</v>
      </c>
      <c r="H114" s="40">
        <f t="shared" si="11"/>
        <v>801908.35999999987</v>
      </c>
    </row>
    <row r="115" spans="1:8" x14ac:dyDescent="0.2">
      <c r="A115" s="38">
        <f t="shared" si="6"/>
        <v>98</v>
      </c>
      <c r="B115" s="39">
        <f t="shared" si="7"/>
        <v>44958</v>
      </c>
      <c r="C115" s="40">
        <f t="shared" si="8"/>
        <v>4583.1899999999996</v>
      </c>
      <c r="D115" s="42"/>
      <c r="E115" s="40"/>
      <c r="F115" s="40">
        <f t="shared" si="9"/>
        <v>2673.03</v>
      </c>
      <c r="G115" s="40">
        <f t="shared" si="10"/>
        <v>1910.1599999999994</v>
      </c>
      <c r="H115" s="40">
        <f t="shared" si="11"/>
        <v>799998.19999999984</v>
      </c>
    </row>
    <row r="116" spans="1:8" x14ac:dyDescent="0.2">
      <c r="A116" s="38">
        <f t="shared" si="6"/>
        <v>99</v>
      </c>
      <c r="B116" s="39">
        <f t="shared" si="7"/>
        <v>44986</v>
      </c>
      <c r="C116" s="40">
        <f t="shared" si="8"/>
        <v>4583.1899999999996</v>
      </c>
      <c r="D116" s="42"/>
      <c r="E116" s="40"/>
      <c r="F116" s="40">
        <f t="shared" si="9"/>
        <v>2666.66</v>
      </c>
      <c r="G116" s="40">
        <f t="shared" si="10"/>
        <v>1916.5299999999997</v>
      </c>
      <c r="H116" s="40">
        <f t="shared" si="11"/>
        <v>798081.66999999981</v>
      </c>
    </row>
    <row r="117" spans="1:8" x14ac:dyDescent="0.2">
      <c r="A117" s="38">
        <f t="shared" si="6"/>
        <v>100</v>
      </c>
      <c r="B117" s="39">
        <f t="shared" si="7"/>
        <v>45017</v>
      </c>
      <c r="C117" s="40">
        <f t="shared" si="8"/>
        <v>4583.1899999999996</v>
      </c>
      <c r="D117" s="42"/>
      <c r="E117" s="40"/>
      <c r="F117" s="40">
        <f t="shared" si="9"/>
        <v>2660.27</v>
      </c>
      <c r="G117" s="40">
        <f t="shared" si="10"/>
        <v>1922.9199999999996</v>
      </c>
      <c r="H117" s="40">
        <f t="shared" si="11"/>
        <v>796158.74999999977</v>
      </c>
    </row>
    <row r="118" spans="1:8" x14ac:dyDescent="0.2">
      <c r="A118" s="38">
        <f t="shared" si="6"/>
        <v>101</v>
      </c>
      <c r="B118" s="39">
        <f t="shared" si="7"/>
        <v>45047</v>
      </c>
      <c r="C118" s="40">
        <f t="shared" si="8"/>
        <v>4583.1899999999996</v>
      </c>
      <c r="D118" s="42"/>
      <c r="E118" s="40"/>
      <c r="F118" s="40">
        <f t="shared" si="9"/>
        <v>2653.86</v>
      </c>
      <c r="G118" s="40">
        <f t="shared" si="10"/>
        <v>1929.3299999999995</v>
      </c>
      <c r="H118" s="40">
        <f t="shared" si="11"/>
        <v>794229.41999999981</v>
      </c>
    </row>
    <row r="119" spans="1:8" x14ac:dyDescent="0.2">
      <c r="A119" s="38">
        <f t="shared" si="6"/>
        <v>102</v>
      </c>
      <c r="B119" s="39">
        <f t="shared" si="7"/>
        <v>45078</v>
      </c>
      <c r="C119" s="40">
        <f t="shared" si="8"/>
        <v>4583.1899999999996</v>
      </c>
      <c r="D119" s="42"/>
      <c r="E119" s="40"/>
      <c r="F119" s="40">
        <f t="shared" si="9"/>
        <v>2647.43</v>
      </c>
      <c r="G119" s="40">
        <f t="shared" si="10"/>
        <v>1935.7599999999998</v>
      </c>
      <c r="H119" s="40">
        <f t="shared" si="11"/>
        <v>792293.6599999998</v>
      </c>
    </row>
    <row r="120" spans="1:8" x14ac:dyDescent="0.2">
      <c r="A120" s="38">
        <f t="shared" si="6"/>
        <v>103</v>
      </c>
      <c r="B120" s="39">
        <f t="shared" si="7"/>
        <v>45108</v>
      </c>
      <c r="C120" s="40">
        <f t="shared" si="8"/>
        <v>4583.1899999999996</v>
      </c>
      <c r="D120" s="42"/>
      <c r="E120" s="40"/>
      <c r="F120" s="40">
        <f t="shared" si="9"/>
        <v>2640.98</v>
      </c>
      <c r="G120" s="40">
        <f t="shared" si="10"/>
        <v>1942.2099999999996</v>
      </c>
      <c r="H120" s="40">
        <f t="shared" si="11"/>
        <v>790351.44999999984</v>
      </c>
    </row>
    <row r="121" spans="1:8" x14ac:dyDescent="0.2">
      <c r="A121" s="38">
        <f t="shared" si="6"/>
        <v>104</v>
      </c>
      <c r="B121" s="39">
        <f t="shared" si="7"/>
        <v>45139</v>
      </c>
      <c r="C121" s="40">
        <f t="shared" si="8"/>
        <v>4583.1899999999996</v>
      </c>
      <c r="D121" s="42"/>
      <c r="E121" s="40"/>
      <c r="F121" s="40">
        <f t="shared" si="9"/>
        <v>2634.5</v>
      </c>
      <c r="G121" s="40">
        <f t="shared" si="10"/>
        <v>1948.6899999999996</v>
      </c>
      <c r="H121" s="40">
        <f t="shared" si="11"/>
        <v>788402.75999999989</v>
      </c>
    </row>
    <row r="122" spans="1:8" x14ac:dyDescent="0.2">
      <c r="A122" s="38">
        <f t="shared" si="6"/>
        <v>105</v>
      </c>
      <c r="B122" s="39">
        <f t="shared" si="7"/>
        <v>45170</v>
      </c>
      <c r="C122" s="40">
        <f t="shared" si="8"/>
        <v>4583.1899999999996</v>
      </c>
      <c r="D122" s="42"/>
      <c r="E122" s="40"/>
      <c r="F122" s="40">
        <f t="shared" si="9"/>
        <v>2628.01</v>
      </c>
      <c r="G122" s="40">
        <f t="shared" si="10"/>
        <v>1955.1799999999994</v>
      </c>
      <c r="H122" s="40">
        <f t="shared" si="11"/>
        <v>786447.57999999984</v>
      </c>
    </row>
    <row r="123" spans="1:8" x14ac:dyDescent="0.2">
      <c r="A123" s="38">
        <f t="shared" si="6"/>
        <v>106</v>
      </c>
      <c r="B123" s="39">
        <f t="shared" si="7"/>
        <v>45200</v>
      </c>
      <c r="C123" s="40">
        <f t="shared" si="8"/>
        <v>4583.1899999999996</v>
      </c>
      <c r="D123" s="42"/>
      <c r="E123" s="40"/>
      <c r="F123" s="40">
        <f t="shared" si="9"/>
        <v>2621.49</v>
      </c>
      <c r="G123" s="40">
        <f t="shared" si="10"/>
        <v>1961.6999999999998</v>
      </c>
      <c r="H123" s="40">
        <f t="shared" si="11"/>
        <v>784485.87999999989</v>
      </c>
    </row>
    <row r="124" spans="1:8" x14ac:dyDescent="0.2">
      <c r="A124" s="38">
        <f t="shared" si="6"/>
        <v>107</v>
      </c>
      <c r="B124" s="39">
        <f t="shared" si="7"/>
        <v>45231</v>
      </c>
      <c r="C124" s="40">
        <f t="shared" si="8"/>
        <v>4583.1899999999996</v>
      </c>
      <c r="D124" s="42"/>
      <c r="E124" s="40"/>
      <c r="F124" s="40">
        <f t="shared" si="9"/>
        <v>2614.9499999999998</v>
      </c>
      <c r="G124" s="40">
        <f t="shared" si="10"/>
        <v>1968.2399999999998</v>
      </c>
      <c r="H124" s="40">
        <f t="shared" si="11"/>
        <v>782517.6399999999</v>
      </c>
    </row>
    <row r="125" spans="1:8" x14ac:dyDescent="0.2">
      <c r="A125" s="38">
        <f t="shared" si="6"/>
        <v>108</v>
      </c>
      <c r="B125" s="39">
        <f t="shared" si="7"/>
        <v>45261</v>
      </c>
      <c r="C125" s="40">
        <f t="shared" si="8"/>
        <v>4583.1899999999996</v>
      </c>
      <c r="D125" s="42"/>
      <c r="E125" s="40"/>
      <c r="F125" s="40">
        <f t="shared" si="9"/>
        <v>2608.39</v>
      </c>
      <c r="G125" s="40">
        <f t="shared" si="10"/>
        <v>1974.7999999999997</v>
      </c>
      <c r="H125" s="40">
        <f t="shared" si="11"/>
        <v>780542.83999999985</v>
      </c>
    </row>
    <row r="126" spans="1:8" x14ac:dyDescent="0.2">
      <c r="A126" s="38">
        <f t="shared" si="6"/>
        <v>109</v>
      </c>
      <c r="B126" s="39">
        <f t="shared" si="7"/>
        <v>45292</v>
      </c>
      <c r="C126" s="40">
        <f t="shared" si="8"/>
        <v>4583.1899999999996</v>
      </c>
      <c r="D126" s="42"/>
      <c r="E126" s="40"/>
      <c r="F126" s="40">
        <f t="shared" si="9"/>
        <v>2601.81</v>
      </c>
      <c r="G126" s="40">
        <f t="shared" si="10"/>
        <v>1981.3799999999997</v>
      </c>
      <c r="H126" s="40">
        <f t="shared" si="11"/>
        <v>778561.45999999985</v>
      </c>
    </row>
    <row r="127" spans="1:8" x14ac:dyDescent="0.2">
      <c r="A127" s="38">
        <f t="shared" si="6"/>
        <v>110</v>
      </c>
      <c r="B127" s="39">
        <f t="shared" si="7"/>
        <v>45323</v>
      </c>
      <c r="C127" s="40">
        <f t="shared" si="8"/>
        <v>4583.1899999999996</v>
      </c>
      <c r="D127" s="42"/>
      <c r="E127" s="40"/>
      <c r="F127" s="40">
        <f t="shared" si="9"/>
        <v>2595.1999999999998</v>
      </c>
      <c r="G127" s="40">
        <f t="shared" si="10"/>
        <v>1987.9899999999998</v>
      </c>
      <c r="H127" s="40">
        <f t="shared" si="11"/>
        <v>776573.46999999986</v>
      </c>
    </row>
    <row r="128" spans="1:8" x14ac:dyDescent="0.2">
      <c r="A128" s="38">
        <f t="shared" si="6"/>
        <v>111</v>
      </c>
      <c r="B128" s="39">
        <f t="shared" si="7"/>
        <v>45352</v>
      </c>
      <c r="C128" s="40">
        <f t="shared" si="8"/>
        <v>4583.1899999999996</v>
      </c>
      <c r="D128" s="42"/>
      <c r="E128" s="40"/>
      <c r="F128" s="40">
        <f t="shared" si="9"/>
        <v>2588.58</v>
      </c>
      <c r="G128" s="40">
        <f t="shared" si="10"/>
        <v>1994.6099999999997</v>
      </c>
      <c r="H128" s="40">
        <f t="shared" si="11"/>
        <v>774578.85999999987</v>
      </c>
    </row>
    <row r="129" spans="1:8" x14ac:dyDescent="0.2">
      <c r="A129" s="38">
        <f t="shared" si="6"/>
        <v>112</v>
      </c>
      <c r="B129" s="39">
        <f t="shared" si="7"/>
        <v>45383</v>
      </c>
      <c r="C129" s="40">
        <f t="shared" si="8"/>
        <v>4583.1899999999996</v>
      </c>
      <c r="D129" s="42"/>
      <c r="E129" s="40"/>
      <c r="F129" s="40">
        <f t="shared" si="9"/>
        <v>2581.9299999999998</v>
      </c>
      <c r="G129" s="40">
        <f t="shared" si="10"/>
        <v>2001.2599999999998</v>
      </c>
      <c r="H129" s="40">
        <f t="shared" si="11"/>
        <v>772577.59999999986</v>
      </c>
    </row>
    <row r="130" spans="1:8" x14ac:dyDescent="0.2">
      <c r="A130" s="38">
        <f t="shared" si="6"/>
        <v>113</v>
      </c>
      <c r="B130" s="39">
        <f t="shared" si="7"/>
        <v>45413</v>
      </c>
      <c r="C130" s="40">
        <f t="shared" si="8"/>
        <v>4583.1899999999996</v>
      </c>
      <c r="D130" s="42"/>
      <c r="E130" s="40"/>
      <c r="F130" s="40">
        <f t="shared" si="9"/>
        <v>2575.2600000000002</v>
      </c>
      <c r="G130" s="40">
        <f t="shared" si="10"/>
        <v>2007.9299999999994</v>
      </c>
      <c r="H130" s="40">
        <f t="shared" si="11"/>
        <v>770569.66999999981</v>
      </c>
    </row>
    <row r="131" spans="1:8" x14ac:dyDescent="0.2">
      <c r="A131" s="38">
        <f t="shared" si="6"/>
        <v>114</v>
      </c>
      <c r="B131" s="39">
        <f t="shared" si="7"/>
        <v>45444</v>
      </c>
      <c r="C131" s="40">
        <f t="shared" si="8"/>
        <v>4583.1899999999996</v>
      </c>
      <c r="D131" s="42"/>
      <c r="E131" s="40"/>
      <c r="F131" s="40">
        <f t="shared" si="9"/>
        <v>2568.5700000000002</v>
      </c>
      <c r="G131" s="40">
        <f t="shared" si="10"/>
        <v>2014.6199999999994</v>
      </c>
      <c r="H131" s="40">
        <f t="shared" si="11"/>
        <v>768555.04999999981</v>
      </c>
    </row>
    <row r="132" spans="1:8" x14ac:dyDescent="0.2">
      <c r="A132" s="38">
        <f t="shared" si="6"/>
        <v>115</v>
      </c>
      <c r="B132" s="39">
        <f t="shared" si="7"/>
        <v>45474</v>
      </c>
      <c r="C132" s="40">
        <f t="shared" si="8"/>
        <v>4583.1899999999996</v>
      </c>
      <c r="D132" s="42"/>
      <c r="E132" s="40"/>
      <c r="F132" s="40">
        <f t="shared" si="9"/>
        <v>2561.85</v>
      </c>
      <c r="G132" s="40">
        <f t="shared" si="10"/>
        <v>2021.3399999999997</v>
      </c>
      <c r="H132" s="40">
        <f t="shared" si="11"/>
        <v>766533.70999999985</v>
      </c>
    </row>
    <row r="133" spans="1:8" x14ac:dyDescent="0.2">
      <c r="A133" s="38">
        <f t="shared" si="6"/>
        <v>116</v>
      </c>
      <c r="B133" s="39">
        <f t="shared" si="7"/>
        <v>45505</v>
      </c>
      <c r="C133" s="40">
        <f t="shared" si="8"/>
        <v>4583.1899999999996</v>
      </c>
      <c r="D133" s="42"/>
      <c r="E133" s="40"/>
      <c r="F133" s="40">
        <f t="shared" si="9"/>
        <v>2555.11</v>
      </c>
      <c r="G133" s="40">
        <f t="shared" si="10"/>
        <v>2028.0799999999995</v>
      </c>
      <c r="H133" s="40">
        <f t="shared" si="11"/>
        <v>764505.62999999989</v>
      </c>
    </row>
    <row r="134" spans="1:8" x14ac:dyDescent="0.2">
      <c r="A134" s="38">
        <f t="shared" si="6"/>
        <v>117</v>
      </c>
      <c r="B134" s="39">
        <f t="shared" si="7"/>
        <v>45536</v>
      </c>
      <c r="C134" s="40">
        <f t="shared" si="8"/>
        <v>4583.1899999999996</v>
      </c>
      <c r="D134" s="42"/>
      <c r="E134" s="40"/>
      <c r="F134" s="40">
        <f t="shared" si="9"/>
        <v>2548.35</v>
      </c>
      <c r="G134" s="40">
        <f t="shared" si="10"/>
        <v>2034.8399999999997</v>
      </c>
      <c r="H134" s="40">
        <f t="shared" si="11"/>
        <v>762470.78999999992</v>
      </c>
    </row>
    <row r="135" spans="1:8" x14ac:dyDescent="0.2">
      <c r="A135" s="38">
        <f t="shared" si="6"/>
        <v>118</v>
      </c>
      <c r="B135" s="39">
        <f t="shared" si="7"/>
        <v>45566</v>
      </c>
      <c r="C135" s="40">
        <f t="shared" si="8"/>
        <v>4583.1899999999996</v>
      </c>
      <c r="D135" s="42"/>
      <c r="E135" s="40"/>
      <c r="F135" s="40">
        <f t="shared" si="9"/>
        <v>2541.5700000000002</v>
      </c>
      <c r="G135" s="40">
        <f t="shared" si="10"/>
        <v>2041.6199999999994</v>
      </c>
      <c r="H135" s="40">
        <f t="shared" si="11"/>
        <v>760429.16999999993</v>
      </c>
    </row>
    <row r="136" spans="1:8" x14ac:dyDescent="0.2">
      <c r="A136" s="38">
        <f t="shared" si="6"/>
        <v>119</v>
      </c>
      <c r="B136" s="39">
        <f t="shared" si="7"/>
        <v>45597</v>
      </c>
      <c r="C136" s="40">
        <f t="shared" si="8"/>
        <v>4583.1899999999996</v>
      </c>
      <c r="D136" s="42"/>
      <c r="E136" s="40"/>
      <c r="F136" s="40">
        <f t="shared" si="9"/>
        <v>2534.7600000000002</v>
      </c>
      <c r="G136" s="40">
        <f t="shared" si="10"/>
        <v>2048.4299999999994</v>
      </c>
      <c r="H136" s="40">
        <f t="shared" si="11"/>
        <v>758380.73999999987</v>
      </c>
    </row>
    <row r="137" spans="1:8" x14ac:dyDescent="0.2">
      <c r="A137" s="38">
        <f t="shared" si="6"/>
        <v>120</v>
      </c>
      <c r="B137" s="39">
        <f t="shared" si="7"/>
        <v>45627</v>
      </c>
      <c r="C137" s="40">
        <f t="shared" si="8"/>
        <v>4583.1899999999996</v>
      </c>
      <c r="D137" s="42"/>
      <c r="E137" s="40"/>
      <c r="F137" s="40">
        <f t="shared" si="9"/>
        <v>2527.94</v>
      </c>
      <c r="G137" s="40">
        <f t="shared" si="10"/>
        <v>2055.2499999999995</v>
      </c>
      <c r="H137" s="40">
        <f t="shared" si="11"/>
        <v>756325.48999999987</v>
      </c>
    </row>
    <row r="138" spans="1:8" x14ac:dyDescent="0.2">
      <c r="A138" s="38">
        <f t="shared" si="6"/>
        <v>121</v>
      </c>
      <c r="B138" s="39">
        <f t="shared" si="7"/>
        <v>45658</v>
      </c>
      <c r="C138" s="40">
        <f t="shared" si="8"/>
        <v>4583.1899999999996</v>
      </c>
      <c r="D138" s="42"/>
      <c r="E138" s="40"/>
      <c r="F138" s="40">
        <f t="shared" si="9"/>
        <v>2521.08</v>
      </c>
      <c r="G138" s="40">
        <f t="shared" si="10"/>
        <v>2062.1099999999997</v>
      </c>
      <c r="H138" s="40">
        <f t="shared" si="11"/>
        <v>754263.37999999989</v>
      </c>
    </row>
    <row r="139" spans="1:8" x14ac:dyDescent="0.2">
      <c r="A139" s="38">
        <f t="shared" si="6"/>
        <v>122</v>
      </c>
      <c r="B139" s="39">
        <f t="shared" si="7"/>
        <v>45689</v>
      </c>
      <c r="C139" s="40">
        <f t="shared" si="8"/>
        <v>4583.1899999999996</v>
      </c>
      <c r="D139" s="42"/>
      <c r="E139" s="40"/>
      <c r="F139" s="40">
        <f t="shared" si="9"/>
        <v>2514.21</v>
      </c>
      <c r="G139" s="40">
        <f t="shared" si="10"/>
        <v>2068.9799999999996</v>
      </c>
      <c r="H139" s="40">
        <f t="shared" si="11"/>
        <v>752194.39999999991</v>
      </c>
    </row>
    <row r="140" spans="1:8" x14ac:dyDescent="0.2">
      <c r="A140" s="38">
        <f t="shared" si="6"/>
        <v>123</v>
      </c>
      <c r="B140" s="39">
        <f t="shared" si="7"/>
        <v>45717</v>
      </c>
      <c r="C140" s="40">
        <f t="shared" si="8"/>
        <v>4583.1899999999996</v>
      </c>
      <c r="D140" s="42"/>
      <c r="E140" s="40"/>
      <c r="F140" s="40">
        <f t="shared" si="9"/>
        <v>2507.31</v>
      </c>
      <c r="G140" s="40">
        <f t="shared" si="10"/>
        <v>2075.8799999999997</v>
      </c>
      <c r="H140" s="40">
        <f t="shared" si="11"/>
        <v>750118.5199999999</v>
      </c>
    </row>
    <row r="141" spans="1:8" x14ac:dyDescent="0.2">
      <c r="A141" s="38">
        <f t="shared" si="6"/>
        <v>124</v>
      </c>
      <c r="B141" s="39">
        <f t="shared" si="7"/>
        <v>45748</v>
      </c>
      <c r="C141" s="40">
        <f t="shared" si="8"/>
        <v>4583.1899999999996</v>
      </c>
      <c r="D141" s="42"/>
      <c r="E141" s="40"/>
      <c r="F141" s="40">
        <f t="shared" si="9"/>
        <v>2500.4</v>
      </c>
      <c r="G141" s="40">
        <f t="shared" si="10"/>
        <v>2082.7899999999995</v>
      </c>
      <c r="H141" s="40">
        <f t="shared" si="11"/>
        <v>748035.72999999986</v>
      </c>
    </row>
    <row r="142" spans="1:8" x14ac:dyDescent="0.2">
      <c r="A142" s="38">
        <f t="shared" si="6"/>
        <v>125</v>
      </c>
      <c r="B142" s="39">
        <f t="shared" si="7"/>
        <v>45778</v>
      </c>
      <c r="C142" s="40">
        <f t="shared" si="8"/>
        <v>4583.1899999999996</v>
      </c>
      <c r="D142" s="42"/>
      <c r="E142" s="40"/>
      <c r="F142" s="40">
        <f t="shared" si="9"/>
        <v>2493.4499999999998</v>
      </c>
      <c r="G142" s="40">
        <f t="shared" si="10"/>
        <v>2089.7399999999998</v>
      </c>
      <c r="H142" s="40">
        <f t="shared" si="11"/>
        <v>745945.98999999987</v>
      </c>
    </row>
    <row r="143" spans="1:8" x14ac:dyDescent="0.2">
      <c r="A143" s="38">
        <f t="shared" si="6"/>
        <v>126</v>
      </c>
      <c r="B143" s="39">
        <f t="shared" si="7"/>
        <v>45809</v>
      </c>
      <c r="C143" s="40">
        <f t="shared" si="8"/>
        <v>4583.1899999999996</v>
      </c>
      <c r="D143" s="42"/>
      <c r="E143" s="40"/>
      <c r="F143" s="40">
        <f t="shared" si="9"/>
        <v>2486.4899999999998</v>
      </c>
      <c r="G143" s="40">
        <f t="shared" si="10"/>
        <v>2096.6999999999998</v>
      </c>
      <c r="H143" s="40">
        <f t="shared" si="11"/>
        <v>743849.28999999992</v>
      </c>
    </row>
    <row r="144" spans="1:8" x14ac:dyDescent="0.2">
      <c r="A144" s="38">
        <f t="shared" si="6"/>
        <v>127</v>
      </c>
      <c r="B144" s="39">
        <f t="shared" si="7"/>
        <v>45839</v>
      </c>
      <c r="C144" s="40">
        <f t="shared" si="8"/>
        <v>4583.1899999999996</v>
      </c>
      <c r="D144" s="42"/>
      <c r="E144" s="40"/>
      <c r="F144" s="40">
        <f t="shared" si="9"/>
        <v>2479.5</v>
      </c>
      <c r="G144" s="40">
        <f t="shared" si="10"/>
        <v>2103.6899999999996</v>
      </c>
      <c r="H144" s="40">
        <f t="shared" si="11"/>
        <v>741745.6</v>
      </c>
    </row>
    <row r="145" spans="1:8" x14ac:dyDescent="0.2">
      <c r="A145" s="38">
        <f t="shared" si="6"/>
        <v>128</v>
      </c>
      <c r="B145" s="39">
        <f t="shared" si="7"/>
        <v>45870</v>
      </c>
      <c r="C145" s="40">
        <f t="shared" si="8"/>
        <v>4583.1899999999996</v>
      </c>
      <c r="D145" s="42"/>
      <c r="E145" s="40"/>
      <c r="F145" s="40">
        <f t="shared" si="9"/>
        <v>2472.4899999999998</v>
      </c>
      <c r="G145" s="40">
        <f t="shared" si="10"/>
        <v>2110.6999999999998</v>
      </c>
      <c r="H145" s="40">
        <f t="shared" si="11"/>
        <v>739634.9</v>
      </c>
    </row>
    <row r="146" spans="1:8" x14ac:dyDescent="0.2">
      <c r="A146" s="38">
        <f t="shared" ref="A146:A209" si="12">IF(H145="","",IF(roundOpt,IF(OR(A145&gt;=nper,ROUND(H145,2)&lt;=0),"",A145+1),IF(OR(A145&gt;=nper,H145&lt;=0),"",A145+1)))</f>
        <v>129</v>
      </c>
      <c r="B146" s="39">
        <f t="shared" ref="B146:B209" si="13">IF(A146="","",IF(OR(periods_per_year=26,periods_per_year=52),IF(periods_per_year=26,IF(A146=1,fpdate,B145+14),IF(periods_per_year=52,IF(A146=1,fpdate,B145+7),"n/a")),IF(periods_per_year=24,DATE(YEAR(fpdate),MONTH(fpdate)+(A146-1)/2+IF(AND(DAY(fpdate)&gt;=15,MOD(A146,2)=0),1,0),IF(MOD(A146,2)=0,IF(DAY(fpdate)&gt;=15,DAY(fpdate)-14,DAY(fpdate)+14),DAY(fpdate))),IF(DAY(DATE(YEAR(fpdate),MONTH(fpdate)+(A146-1)*months_per_period,DAY(fpdate)))&lt;&gt;DAY(fpdate),DATE(YEAR(fpdate),MONTH(fpdate)+(A146-1)*months_per_period+1,0),DATE(YEAR(fpdate),MONTH(fpdate)+(A146-1)*months_per_period,DAY(fpdate))))))</f>
        <v>45901</v>
      </c>
      <c r="C146" s="40">
        <f t="shared" ref="C146:C209" si="14">IF(A146="","",IF(roundOpt,IF(OR(A146=nper,payment&gt;ROUND((1+rate)*H145,2)),ROUND((1+rate)*H145,2),payment),IF(OR(A146=nper,payment&gt;(1+rate)*H145),(1+rate)*H145,payment)))</f>
        <v>4583.1899999999996</v>
      </c>
      <c r="D146" s="42"/>
      <c r="E146" s="40"/>
      <c r="F146" s="40">
        <f t="shared" ref="F146:F209" si="15">IF(A146="","",IF(AND(A146=1,pmtType=1),0,IF(roundOpt,ROUND(rate*H145,2),rate*H145)))</f>
        <v>2465.4499999999998</v>
      </c>
      <c r="G146" s="40">
        <f t="shared" ref="G146:G209" si="16">IF(A146="","",C146-F146+D146)</f>
        <v>2117.7399999999998</v>
      </c>
      <c r="H146" s="40">
        <f t="shared" ref="H146:H209" si="17">IF(A146="","",H145-G146)</f>
        <v>737517.16</v>
      </c>
    </row>
    <row r="147" spans="1:8" x14ac:dyDescent="0.2">
      <c r="A147" s="38">
        <f t="shared" si="12"/>
        <v>130</v>
      </c>
      <c r="B147" s="39">
        <f t="shared" si="13"/>
        <v>45931</v>
      </c>
      <c r="C147" s="40">
        <f t="shared" si="14"/>
        <v>4583.1899999999996</v>
      </c>
      <c r="D147" s="42"/>
      <c r="E147" s="40"/>
      <c r="F147" s="40">
        <f t="shared" si="15"/>
        <v>2458.39</v>
      </c>
      <c r="G147" s="40">
        <f t="shared" si="16"/>
        <v>2124.7999999999997</v>
      </c>
      <c r="H147" s="40">
        <f t="shared" si="17"/>
        <v>735392.36</v>
      </c>
    </row>
    <row r="148" spans="1:8" x14ac:dyDescent="0.2">
      <c r="A148" s="38">
        <f t="shared" si="12"/>
        <v>131</v>
      </c>
      <c r="B148" s="39">
        <f t="shared" si="13"/>
        <v>45962</v>
      </c>
      <c r="C148" s="40">
        <f t="shared" si="14"/>
        <v>4583.1899999999996</v>
      </c>
      <c r="D148" s="42"/>
      <c r="E148" s="40"/>
      <c r="F148" s="40">
        <f t="shared" si="15"/>
        <v>2451.31</v>
      </c>
      <c r="G148" s="40">
        <f t="shared" si="16"/>
        <v>2131.8799999999997</v>
      </c>
      <c r="H148" s="40">
        <f t="shared" si="17"/>
        <v>733260.48</v>
      </c>
    </row>
    <row r="149" spans="1:8" x14ac:dyDescent="0.2">
      <c r="A149" s="38">
        <f t="shared" si="12"/>
        <v>132</v>
      </c>
      <c r="B149" s="39">
        <f t="shared" si="13"/>
        <v>45992</v>
      </c>
      <c r="C149" s="40">
        <f t="shared" si="14"/>
        <v>4583.1899999999996</v>
      </c>
      <c r="D149" s="42"/>
      <c r="E149" s="40"/>
      <c r="F149" s="40">
        <f t="shared" si="15"/>
        <v>2444.1999999999998</v>
      </c>
      <c r="G149" s="40">
        <f t="shared" si="16"/>
        <v>2138.9899999999998</v>
      </c>
      <c r="H149" s="40">
        <f t="shared" si="17"/>
        <v>731121.49</v>
      </c>
    </row>
    <row r="150" spans="1:8" x14ac:dyDescent="0.2">
      <c r="A150" s="38">
        <f t="shared" si="12"/>
        <v>133</v>
      </c>
      <c r="B150" s="39">
        <f t="shared" si="13"/>
        <v>46023</v>
      </c>
      <c r="C150" s="40">
        <f t="shared" si="14"/>
        <v>4583.1899999999996</v>
      </c>
      <c r="D150" s="42"/>
      <c r="E150" s="40"/>
      <c r="F150" s="40">
        <f t="shared" si="15"/>
        <v>2437.0700000000002</v>
      </c>
      <c r="G150" s="40">
        <f t="shared" si="16"/>
        <v>2146.1199999999994</v>
      </c>
      <c r="H150" s="40">
        <f t="shared" si="17"/>
        <v>728975.37</v>
      </c>
    </row>
    <row r="151" spans="1:8" x14ac:dyDescent="0.2">
      <c r="A151" s="38">
        <f t="shared" si="12"/>
        <v>134</v>
      </c>
      <c r="B151" s="39">
        <f t="shared" si="13"/>
        <v>46054</v>
      </c>
      <c r="C151" s="40">
        <f t="shared" si="14"/>
        <v>4583.1899999999996</v>
      </c>
      <c r="D151" s="42"/>
      <c r="E151" s="40"/>
      <c r="F151" s="40">
        <f t="shared" si="15"/>
        <v>2429.92</v>
      </c>
      <c r="G151" s="40">
        <f t="shared" si="16"/>
        <v>2153.2699999999995</v>
      </c>
      <c r="H151" s="40">
        <f t="shared" si="17"/>
        <v>726822.1</v>
      </c>
    </row>
    <row r="152" spans="1:8" x14ac:dyDescent="0.2">
      <c r="A152" s="38">
        <f t="shared" si="12"/>
        <v>135</v>
      </c>
      <c r="B152" s="39">
        <f t="shared" si="13"/>
        <v>46082</v>
      </c>
      <c r="C152" s="40">
        <f t="shared" si="14"/>
        <v>4583.1899999999996</v>
      </c>
      <c r="D152" s="42"/>
      <c r="E152" s="40"/>
      <c r="F152" s="40">
        <f t="shared" si="15"/>
        <v>2422.7399999999998</v>
      </c>
      <c r="G152" s="40">
        <f t="shared" si="16"/>
        <v>2160.4499999999998</v>
      </c>
      <c r="H152" s="40">
        <f t="shared" si="17"/>
        <v>724661.65</v>
      </c>
    </row>
    <row r="153" spans="1:8" x14ac:dyDescent="0.2">
      <c r="A153" s="38">
        <f t="shared" si="12"/>
        <v>136</v>
      </c>
      <c r="B153" s="39">
        <f t="shared" si="13"/>
        <v>46113</v>
      </c>
      <c r="C153" s="40">
        <f t="shared" si="14"/>
        <v>4583.1899999999996</v>
      </c>
      <c r="D153" s="42"/>
      <c r="E153" s="40"/>
      <c r="F153" s="40">
        <f t="shared" si="15"/>
        <v>2415.54</v>
      </c>
      <c r="G153" s="40">
        <f t="shared" si="16"/>
        <v>2167.6499999999996</v>
      </c>
      <c r="H153" s="40">
        <f t="shared" si="17"/>
        <v>722494</v>
      </c>
    </row>
    <row r="154" spans="1:8" x14ac:dyDescent="0.2">
      <c r="A154" s="38">
        <f t="shared" si="12"/>
        <v>137</v>
      </c>
      <c r="B154" s="39">
        <f t="shared" si="13"/>
        <v>46143</v>
      </c>
      <c r="C154" s="40">
        <f t="shared" si="14"/>
        <v>4583.1899999999996</v>
      </c>
      <c r="D154" s="42"/>
      <c r="E154" s="40"/>
      <c r="F154" s="40">
        <f t="shared" si="15"/>
        <v>2408.31</v>
      </c>
      <c r="G154" s="40">
        <f t="shared" si="16"/>
        <v>2174.8799999999997</v>
      </c>
      <c r="H154" s="40">
        <f t="shared" si="17"/>
        <v>720319.12</v>
      </c>
    </row>
    <row r="155" spans="1:8" x14ac:dyDescent="0.2">
      <c r="A155" s="38">
        <f t="shared" si="12"/>
        <v>138</v>
      </c>
      <c r="B155" s="39">
        <f t="shared" si="13"/>
        <v>46174</v>
      </c>
      <c r="C155" s="40">
        <f t="shared" si="14"/>
        <v>4583.1899999999996</v>
      </c>
      <c r="D155" s="42"/>
      <c r="E155" s="40"/>
      <c r="F155" s="40">
        <f t="shared" si="15"/>
        <v>2401.06</v>
      </c>
      <c r="G155" s="40">
        <f t="shared" si="16"/>
        <v>2182.1299999999997</v>
      </c>
      <c r="H155" s="40">
        <f t="shared" si="17"/>
        <v>718136.99</v>
      </c>
    </row>
    <row r="156" spans="1:8" x14ac:dyDescent="0.2">
      <c r="A156" s="38">
        <f t="shared" si="12"/>
        <v>139</v>
      </c>
      <c r="B156" s="39">
        <f t="shared" si="13"/>
        <v>46204</v>
      </c>
      <c r="C156" s="40">
        <f t="shared" si="14"/>
        <v>4583.1899999999996</v>
      </c>
      <c r="D156" s="42"/>
      <c r="E156" s="40"/>
      <c r="F156" s="40">
        <f t="shared" si="15"/>
        <v>2393.79</v>
      </c>
      <c r="G156" s="40">
        <f t="shared" si="16"/>
        <v>2189.3999999999996</v>
      </c>
      <c r="H156" s="40">
        <f t="shared" si="17"/>
        <v>715947.59</v>
      </c>
    </row>
    <row r="157" spans="1:8" x14ac:dyDescent="0.2">
      <c r="A157" s="38">
        <f t="shared" si="12"/>
        <v>140</v>
      </c>
      <c r="B157" s="39">
        <f t="shared" si="13"/>
        <v>46235</v>
      </c>
      <c r="C157" s="40">
        <f t="shared" si="14"/>
        <v>4583.1899999999996</v>
      </c>
      <c r="D157" s="42"/>
      <c r="E157" s="40"/>
      <c r="F157" s="40">
        <f t="shared" si="15"/>
        <v>2386.4899999999998</v>
      </c>
      <c r="G157" s="40">
        <f t="shared" si="16"/>
        <v>2196.6999999999998</v>
      </c>
      <c r="H157" s="40">
        <f t="shared" si="17"/>
        <v>713750.89</v>
      </c>
    </row>
    <row r="158" spans="1:8" x14ac:dyDescent="0.2">
      <c r="A158" s="38">
        <f t="shared" si="12"/>
        <v>141</v>
      </c>
      <c r="B158" s="39">
        <f t="shared" si="13"/>
        <v>46266</v>
      </c>
      <c r="C158" s="40">
        <f t="shared" si="14"/>
        <v>4583.1899999999996</v>
      </c>
      <c r="D158" s="42"/>
      <c r="E158" s="40"/>
      <c r="F158" s="40">
        <f t="shared" si="15"/>
        <v>2379.17</v>
      </c>
      <c r="G158" s="40">
        <f t="shared" si="16"/>
        <v>2204.0199999999995</v>
      </c>
      <c r="H158" s="40">
        <f t="shared" si="17"/>
        <v>711546.87</v>
      </c>
    </row>
    <row r="159" spans="1:8" x14ac:dyDescent="0.2">
      <c r="A159" s="38">
        <f t="shared" si="12"/>
        <v>142</v>
      </c>
      <c r="B159" s="39">
        <f t="shared" si="13"/>
        <v>46296</v>
      </c>
      <c r="C159" s="40">
        <f t="shared" si="14"/>
        <v>4583.1899999999996</v>
      </c>
      <c r="D159" s="42"/>
      <c r="E159" s="40"/>
      <c r="F159" s="40">
        <f t="shared" si="15"/>
        <v>2371.8200000000002</v>
      </c>
      <c r="G159" s="40">
        <f t="shared" si="16"/>
        <v>2211.3699999999994</v>
      </c>
      <c r="H159" s="40">
        <f t="shared" si="17"/>
        <v>709335.5</v>
      </c>
    </row>
    <row r="160" spans="1:8" x14ac:dyDescent="0.2">
      <c r="A160" s="38">
        <f t="shared" si="12"/>
        <v>143</v>
      </c>
      <c r="B160" s="39">
        <f t="shared" si="13"/>
        <v>46327</v>
      </c>
      <c r="C160" s="40">
        <f t="shared" si="14"/>
        <v>4583.1899999999996</v>
      </c>
      <c r="D160" s="42"/>
      <c r="E160" s="40"/>
      <c r="F160" s="40">
        <f t="shared" si="15"/>
        <v>2364.4499999999998</v>
      </c>
      <c r="G160" s="40">
        <f t="shared" si="16"/>
        <v>2218.7399999999998</v>
      </c>
      <c r="H160" s="40">
        <f t="shared" si="17"/>
        <v>707116.76</v>
      </c>
    </row>
    <row r="161" spans="1:8" x14ac:dyDescent="0.2">
      <c r="A161" s="38">
        <f t="shared" si="12"/>
        <v>144</v>
      </c>
      <c r="B161" s="39">
        <f t="shared" si="13"/>
        <v>46357</v>
      </c>
      <c r="C161" s="40">
        <f t="shared" si="14"/>
        <v>4583.1899999999996</v>
      </c>
      <c r="D161" s="42"/>
      <c r="E161" s="40"/>
      <c r="F161" s="40">
        <f t="shared" si="15"/>
        <v>2357.06</v>
      </c>
      <c r="G161" s="40">
        <f t="shared" si="16"/>
        <v>2226.1299999999997</v>
      </c>
      <c r="H161" s="40">
        <f t="shared" si="17"/>
        <v>704890.63</v>
      </c>
    </row>
    <row r="162" spans="1:8" x14ac:dyDescent="0.2">
      <c r="A162" s="38">
        <f t="shared" si="12"/>
        <v>145</v>
      </c>
      <c r="B162" s="39">
        <f t="shared" si="13"/>
        <v>46388</v>
      </c>
      <c r="C162" s="40">
        <f t="shared" si="14"/>
        <v>4583.1899999999996</v>
      </c>
      <c r="D162" s="42"/>
      <c r="E162" s="40"/>
      <c r="F162" s="40">
        <f t="shared" si="15"/>
        <v>2349.64</v>
      </c>
      <c r="G162" s="40">
        <f t="shared" si="16"/>
        <v>2233.5499999999997</v>
      </c>
      <c r="H162" s="40">
        <f t="shared" si="17"/>
        <v>702657.08</v>
      </c>
    </row>
    <row r="163" spans="1:8" x14ac:dyDescent="0.2">
      <c r="A163" s="38">
        <f t="shared" si="12"/>
        <v>146</v>
      </c>
      <c r="B163" s="39">
        <f t="shared" si="13"/>
        <v>46419</v>
      </c>
      <c r="C163" s="40">
        <f t="shared" si="14"/>
        <v>4583.1899999999996</v>
      </c>
      <c r="D163" s="42"/>
      <c r="E163" s="40"/>
      <c r="F163" s="40">
        <f t="shared" si="15"/>
        <v>2342.19</v>
      </c>
      <c r="G163" s="40">
        <f t="shared" si="16"/>
        <v>2240.9999999999995</v>
      </c>
      <c r="H163" s="40">
        <f t="shared" si="17"/>
        <v>700416.08</v>
      </c>
    </row>
    <row r="164" spans="1:8" x14ac:dyDescent="0.2">
      <c r="A164" s="38">
        <f t="shared" si="12"/>
        <v>147</v>
      </c>
      <c r="B164" s="39">
        <f t="shared" si="13"/>
        <v>46447</v>
      </c>
      <c r="C164" s="40">
        <f t="shared" si="14"/>
        <v>4583.1899999999996</v>
      </c>
      <c r="D164" s="42"/>
      <c r="E164" s="40"/>
      <c r="F164" s="40">
        <f t="shared" si="15"/>
        <v>2334.7199999999998</v>
      </c>
      <c r="G164" s="40">
        <f t="shared" si="16"/>
        <v>2248.4699999999998</v>
      </c>
      <c r="H164" s="40">
        <f t="shared" si="17"/>
        <v>698167.61</v>
      </c>
    </row>
    <row r="165" spans="1:8" x14ac:dyDescent="0.2">
      <c r="A165" s="38">
        <f t="shared" si="12"/>
        <v>148</v>
      </c>
      <c r="B165" s="39">
        <f t="shared" si="13"/>
        <v>46478</v>
      </c>
      <c r="C165" s="40">
        <f t="shared" si="14"/>
        <v>4583.1899999999996</v>
      </c>
      <c r="D165" s="42"/>
      <c r="E165" s="40"/>
      <c r="F165" s="40">
        <f t="shared" si="15"/>
        <v>2327.23</v>
      </c>
      <c r="G165" s="40">
        <f t="shared" si="16"/>
        <v>2255.9599999999996</v>
      </c>
      <c r="H165" s="40">
        <f t="shared" si="17"/>
        <v>695911.65</v>
      </c>
    </row>
    <row r="166" spans="1:8" x14ac:dyDescent="0.2">
      <c r="A166" s="38">
        <f t="shared" si="12"/>
        <v>149</v>
      </c>
      <c r="B166" s="39">
        <f t="shared" si="13"/>
        <v>46508</v>
      </c>
      <c r="C166" s="40">
        <f t="shared" si="14"/>
        <v>4583.1899999999996</v>
      </c>
      <c r="D166" s="42"/>
      <c r="E166" s="40"/>
      <c r="F166" s="40">
        <f t="shared" si="15"/>
        <v>2319.71</v>
      </c>
      <c r="G166" s="40">
        <f t="shared" si="16"/>
        <v>2263.4799999999996</v>
      </c>
      <c r="H166" s="40">
        <f t="shared" si="17"/>
        <v>693648.17</v>
      </c>
    </row>
    <row r="167" spans="1:8" x14ac:dyDescent="0.2">
      <c r="A167" s="38">
        <f t="shared" si="12"/>
        <v>150</v>
      </c>
      <c r="B167" s="39">
        <f t="shared" si="13"/>
        <v>46539</v>
      </c>
      <c r="C167" s="40">
        <f t="shared" si="14"/>
        <v>4583.1899999999996</v>
      </c>
      <c r="D167" s="42"/>
      <c r="E167" s="40"/>
      <c r="F167" s="40">
        <f t="shared" si="15"/>
        <v>2312.16</v>
      </c>
      <c r="G167" s="40">
        <f t="shared" si="16"/>
        <v>2271.0299999999997</v>
      </c>
      <c r="H167" s="40">
        <f t="shared" si="17"/>
        <v>691377.14</v>
      </c>
    </row>
    <row r="168" spans="1:8" x14ac:dyDescent="0.2">
      <c r="A168" s="38">
        <f t="shared" si="12"/>
        <v>151</v>
      </c>
      <c r="B168" s="39">
        <f t="shared" si="13"/>
        <v>46569</v>
      </c>
      <c r="C168" s="40">
        <f t="shared" si="14"/>
        <v>4583.1899999999996</v>
      </c>
      <c r="D168" s="42"/>
      <c r="E168" s="40"/>
      <c r="F168" s="40">
        <f t="shared" si="15"/>
        <v>2304.59</v>
      </c>
      <c r="G168" s="40">
        <f t="shared" si="16"/>
        <v>2278.5999999999995</v>
      </c>
      <c r="H168" s="40">
        <f t="shared" si="17"/>
        <v>689098.54</v>
      </c>
    </row>
    <row r="169" spans="1:8" x14ac:dyDescent="0.2">
      <c r="A169" s="38">
        <f t="shared" si="12"/>
        <v>152</v>
      </c>
      <c r="B169" s="39">
        <f t="shared" si="13"/>
        <v>46600</v>
      </c>
      <c r="C169" s="40">
        <f t="shared" si="14"/>
        <v>4583.1899999999996</v>
      </c>
      <c r="D169" s="42"/>
      <c r="E169" s="40"/>
      <c r="F169" s="40">
        <f t="shared" si="15"/>
        <v>2297</v>
      </c>
      <c r="G169" s="40">
        <f t="shared" si="16"/>
        <v>2286.1899999999996</v>
      </c>
      <c r="H169" s="40">
        <f t="shared" si="17"/>
        <v>686812.35000000009</v>
      </c>
    </row>
    <row r="170" spans="1:8" x14ac:dyDescent="0.2">
      <c r="A170" s="38">
        <f t="shared" si="12"/>
        <v>153</v>
      </c>
      <c r="B170" s="39">
        <f t="shared" si="13"/>
        <v>46631</v>
      </c>
      <c r="C170" s="40">
        <f t="shared" si="14"/>
        <v>4583.1899999999996</v>
      </c>
      <c r="D170" s="42"/>
      <c r="E170" s="40"/>
      <c r="F170" s="40">
        <f t="shared" si="15"/>
        <v>2289.37</v>
      </c>
      <c r="G170" s="40">
        <f t="shared" si="16"/>
        <v>2293.8199999999997</v>
      </c>
      <c r="H170" s="40">
        <f t="shared" si="17"/>
        <v>684518.53000000014</v>
      </c>
    </row>
    <row r="171" spans="1:8" x14ac:dyDescent="0.2">
      <c r="A171" s="38">
        <f t="shared" si="12"/>
        <v>154</v>
      </c>
      <c r="B171" s="39">
        <f t="shared" si="13"/>
        <v>46661</v>
      </c>
      <c r="C171" s="40">
        <f t="shared" si="14"/>
        <v>4583.1899999999996</v>
      </c>
      <c r="D171" s="42"/>
      <c r="E171" s="40"/>
      <c r="F171" s="40">
        <f t="shared" si="15"/>
        <v>2281.73</v>
      </c>
      <c r="G171" s="40">
        <f t="shared" si="16"/>
        <v>2301.4599999999996</v>
      </c>
      <c r="H171" s="40">
        <f t="shared" si="17"/>
        <v>682217.07000000018</v>
      </c>
    </row>
    <row r="172" spans="1:8" x14ac:dyDescent="0.2">
      <c r="A172" s="38">
        <f t="shared" si="12"/>
        <v>155</v>
      </c>
      <c r="B172" s="39">
        <f t="shared" si="13"/>
        <v>46692</v>
      </c>
      <c r="C172" s="40">
        <f t="shared" si="14"/>
        <v>4583.1899999999996</v>
      </c>
      <c r="D172" s="42"/>
      <c r="E172" s="40"/>
      <c r="F172" s="40">
        <f t="shared" si="15"/>
        <v>2274.06</v>
      </c>
      <c r="G172" s="40">
        <f t="shared" si="16"/>
        <v>2309.1299999999997</v>
      </c>
      <c r="H172" s="40">
        <f t="shared" si="17"/>
        <v>679907.94000000018</v>
      </c>
    </row>
    <row r="173" spans="1:8" x14ac:dyDescent="0.2">
      <c r="A173" s="38">
        <f t="shared" si="12"/>
        <v>156</v>
      </c>
      <c r="B173" s="39">
        <f t="shared" si="13"/>
        <v>46722</v>
      </c>
      <c r="C173" s="40">
        <f t="shared" si="14"/>
        <v>4583.1899999999996</v>
      </c>
      <c r="D173" s="42"/>
      <c r="E173" s="40"/>
      <c r="F173" s="40">
        <f t="shared" si="15"/>
        <v>2266.36</v>
      </c>
      <c r="G173" s="40">
        <f t="shared" si="16"/>
        <v>2316.8299999999995</v>
      </c>
      <c r="H173" s="40">
        <f t="shared" si="17"/>
        <v>677591.11000000022</v>
      </c>
    </row>
    <row r="174" spans="1:8" x14ac:dyDescent="0.2">
      <c r="A174" s="38">
        <f t="shared" si="12"/>
        <v>157</v>
      </c>
      <c r="B174" s="39">
        <f t="shared" si="13"/>
        <v>46753</v>
      </c>
      <c r="C174" s="40">
        <f t="shared" si="14"/>
        <v>4583.1899999999996</v>
      </c>
      <c r="D174" s="42"/>
      <c r="E174" s="40"/>
      <c r="F174" s="40">
        <f t="shared" si="15"/>
        <v>2258.64</v>
      </c>
      <c r="G174" s="40">
        <f t="shared" si="16"/>
        <v>2324.5499999999997</v>
      </c>
      <c r="H174" s="40">
        <f t="shared" si="17"/>
        <v>675266.56000000017</v>
      </c>
    </row>
    <row r="175" spans="1:8" x14ac:dyDescent="0.2">
      <c r="A175" s="38">
        <f t="shared" si="12"/>
        <v>158</v>
      </c>
      <c r="B175" s="39">
        <f t="shared" si="13"/>
        <v>46784</v>
      </c>
      <c r="C175" s="40">
        <f t="shared" si="14"/>
        <v>4583.1899999999996</v>
      </c>
      <c r="D175" s="42"/>
      <c r="E175" s="40"/>
      <c r="F175" s="40">
        <f t="shared" si="15"/>
        <v>2250.89</v>
      </c>
      <c r="G175" s="40">
        <f t="shared" si="16"/>
        <v>2332.2999999999997</v>
      </c>
      <c r="H175" s="40">
        <f t="shared" si="17"/>
        <v>672934.26000000013</v>
      </c>
    </row>
    <row r="176" spans="1:8" x14ac:dyDescent="0.2">
      <c r="A176" s="38">
        <f t="shared" si="12"/>
        <v>159</v>
      </c>
      <c r="B176" s="39">
        <f t="shared" si="13"/>
        <v>46813</v>
      </c>
      <c r="C176" s="40">
        <f t="shared" si="14"/>
        <v>4583.1899999999996</v>
      </c>
      <c r="D176" s="42"/>
      <c r="E176" s="40"/>
      <c r="F176" s="40">
        <f t="shared" si="15"/>
        <v>2243.11</v>
      </c>
      <c r="G176" s="40">
        <f t="shared" si="16"/>
        <v>2340.0799999999995</v>
      </c>
      <c r="H176" s="40">
        <f t="shared" si="17"/>
        <v>670594.18000000017</v>
      </c>
    </row>
    <row r="177" spans="1:8" x14ac:dyDescent="0.2">
      <c r="A177" s="38">
        <f t="shared" si="12"/>
        <v>160</v>
      </c>
      <c r="B177" s="39">
        <f t="shared" si="13"/>
        <v>46844</v>
      </c>
      <c r="C177" s="40">
        <f t="shared" si="14"/>
        <v>4583.1899999999996</v>
      </c>
      <c r="D177" s="42"/>
      <c r="E177" s="40"/>
      <c r="F177" s="40">
        <f t="shared" si="15"/>
        <v>2235.31</v>
      </c>
      <c r="G177" s="40">
        <f t="shared" si="16"/>
        <v>2347.8799999999997</v>
      </c>
      <c r="H177" s="40">
        <f t="shared" si="17"/>
        <v>668246.30000000016</v>
      </c>
    </row>
    <row r="178" spans="1:8" x14ac:dyDescent="0.2">
      <c r="A178" s="38">
        <f t="shared" si="12"/>
        <v>161</v>
      </c>
      <c r="B178" s="39">
        <f t="shared" si="13"/>
        <v>46874</v>
      </c>
      <c r="C178" s="40">
        <f t="shared" si="14"/>
        <v>4583.1899999999996</v>
      </c>
      <c r="D178" s="42"/>
      <c r="E178" s="40"/>
      <c r="F178" s="40">
        <f t="shared" si="15"/>
        <v>2227.4899999999998</v>
      </c>
      <c r="G178" s="40">
        <f t="shared" si="16"/>
        <v>2355.6999999999998</v>
      </c>
      <c r="H178" s="40">
        <f t="shared" si="17"/>
        <v>665890.60000000021</v>
      </c>
    </row>
    <row r="179" spans="1:8" x14ac:dyDescent="0.2">
      <c r="A179" s="38">
        <f t="shared" si="12"/>
        <v>162</v>
      </c>
      <c r="B179" s="39">
        <f t="shared" si="13"/>
        <v>46905</v>
      </c>
      <c r="C179" s="40">
        <f t="shared" si="14"/>
        <v>4583.1899999999996</v>
      </c>
      <c r="D179" s="42"/>
      <c r="E179" s="40"/>
      <c r="F179" s="40">
        <f t="shared" si="15"/>
        <v>2219.64</v>
      </c>
      <c r="G179" s="40">
        <f t="shared" si="16"/>
        <v>2363.5499999999997</v>
      </c>
      <c r="H179" s="40">
        <f t="shared" si="17"/>
        <v>663527.05000000016</v>
      </c>
    </row>
    <row r="180" spans="1:8" x14ac:dyDescent="0.2">
      <c r="A180" s="38">
        <f t="shared" si="12"/>
        <v>163</v>
      </c>
      <c r="B180" s="39">
        <f t="shared" si="13"/>
        <v>46935</v>
      </c>
      <c r="C180" s="40">
        <f t="shared" si="14"/>
        <v>4583.1899999999996</v>
      </c>
      <c r="D180" s="42"/>
      <c r="E180" s="40"/>
      <c r="F180" s="40">
        <f t="shared" si="15"/>
        <v>2211.7600000000002</v>
      </c>
      <c r="G180" s="40">
        <f t="shared" si="16"/>
        <v>2371.4299999999994</v>
      </c>
      <c r="H180" s="40">
        <f t="shared" si="17"/>
        <v>661155.62000000011</v>
      </c>
    </row>
    <row r="181" spans="1:8" x14ac:dyDescent="0.2">
      <c r="A181" s="38">
        <f t="shared" si="12"/>
        <v>164</v>
      </c>
      <c r="B181" s="39">
        <f t="shared" si="13"/>
        <v>46966</v>
      </c>
      <c r="C181" s="40">
        <f t="shared" si="14"/>
        <v>4583.1899999999996</v>
      </c>
      <c r="D181" s="42"/>
      <c r="E181" s="40"/>
      <c r="F181" s="40">
        <f t="shared" si="15"/>
        <v>2203.85</v>
      </c>
      <c r="G181" s="40">
        <f t="shared" si="16"/>
        <v>2379.3399999999997</v>
      </c>
      <c r="H181" s="40">
        <f t="shared" si="17"/>
        <v>658776.28000000014</v>
      </c>
    </row>
    <row r="182" spans="1:8" x14ac:dyDescent="0.2">
      <c r="A182" s="38">
        <f t="shared" si="12"/>
        <v>165</v>
      </c>
      <c r="B182" s="39">
        <f t="shared" si="13"/>
        <v>46997</v>
      </c>
      <c r="C182" s="40">
        <f t="shared" si="14"/>
        <v>4583.1899999999996</v>
      </c>
      <c r="D182" s="42"/>
      <c r="E182" s="40"/>
      <c r="F182" s="40">
        <f t="shared" si="15"/>
        <v>2195.92</v>
      </c>
      <c r="G182" s="40">
        <f t="shared" si="16"/>
        <v>2387.2699999999995</v>
      </c>
      <c r="H182" s="40">
        <f t="shared" si="17"/>
        <v>656389.01000000013</v>
      </c>
    </row>
    <row r="183" spans="1:8" x14ac:dyDescent="0.2">
      <c r="A183" s="38">
        <f t="shared" si="12"/>
        <v>166</v>
      </c>
      <c r="B183" s="39">
        <f t="shared" si="13"/>
        <v>47027</v>
      </c>
      <c r="C183" s="40">
        <f t="shared" si="14"/>
        <v>4583.1899999999996</v>
      </c>
      <c r="D183" s="42"/>
      <c r="E183" s="40"/>
      <c r="F183" s="40">
        <f t="shared" si="15"/>
        <v>2187.96</v>
      </c>
      <c r="G183" s="40">
        <f t="shared" si="16"/>
        <v>2395.2299999999996</v>
      </c>
      <c r="H183" s="40">
        <f t="shared" si="17"/>
        <v>653993.78000000014</v>
      </c>
    </row>
    <row r="184" spans="1:8" x14ac:dyDescent="0.2">
      <c r="A184" s="38">
        <f t="shared" si="12"/>
        <v>167</v>
      </c>
      <c r="B184" s="39">
        <f t="shared" si="13"/>
        <v>47058</v>
      </c>
      <c r="C184" s="40">
        <f t="shared" si="14"/>
        <v>4583.1899999999996</v>
      </c>
      <c r="D184" s="42"/>
      <c r="E184" s="40"/>
      <c r="F184" s="40">
        <f t="shared" si="15"/>
        <v>2179.98</v>
      </c>
      <c r="G184" s="40">
        <f t="shared" si="16"/>
        <v>2403.2099999999996</v>
      </c>
      <c r="H184" s="40">
        <f t="shared" si="17"/>
        <v>651590.57000000018</v>
      </c>
    </row>
    <row r="185" spans="1:8" x14ac:dyDescent="0.2">
      <c r="A185" s="38">
        <f t="shared" si="12"/>
        <v>168</v>
      </c>
      <c r="B185" s="39">
        <f t="shared" si="13"/>
        <v>47088</v>
      </c>
      <c r="C185" s="40">
        <f t="shared" si="14"/>
        <v>4583.1899999999996</v>
      </c>
      <c r="D185" s="42"/>
      <c r="E185" s="40"/>
      <c r="F185" s="40">
        <f t="shared" si="15"/>
        <v>2171.9699999999998</v>
      </c>
      <c r="G185" s="40">
        <f t="shared" si="16"/>
        <v>2411.2199999999998</v>
      </c>
      <c r="H185" s="40">
        <f t="shared" si="17"/>
        <v>649179.35000000021</v>
      </c>
    </row>
    <row r="186" spans="1:8" x14ac:dyDescent="0.2">
      <c r="A186" s="38">
        <f t="shared" si="12"/>
        <v>169</v>
      </c>
      <c r="B186" s="39">
        <f t="shared" si="13"/>
        <v>47119</v>
      </c>
      <c r="C186" s="40">
        <f t="shared" si="14"/>
        <v>4583.1899999999996</v>
      </c>
      <c r="D186" s="42"/>
      <c r="E186" s="40"/>
      <c r="F186" s="40">
        <f t="shared" si="15"/>
        <v>2163.9299999999998</v>
      </c>
      <c r="G186" s="40">
        <f t="shared" si="16"/>
        <v>2419.2599999999998</v>
      </c>
      <c r="H186" s="40">
        <f t="shared" si="17"/>
        <v>646760.0900000002</v>
      </c>
    </row>
    <row r="187" spans="1:8" x14ac:dyDescent="0.2">
      <c r="A187" s="38">
        <f t="shared" si="12"/>
        <v>170</v>
      </c>
      <c r="B187" s="39">
        <f t="shared" si="13"/>
        <v>47150</v>
      </c>
      <c r="C187" s="40">
        <f t="shared" si="14"/>
        <v>4583.1899999999996</v>
      </c>
      <c r="D187" s="42"/>
      <c r="E187" s="40"/>
      <c r="F187" s="40">
        <f t="shared" si="15"/>
        <v>2155.87</v>
      </c>
      <c r="G187" s="40">
        <f t="shared" si="16"/>
        <v>2427.3199999999997</v>
      </c>
      <c r="H187" s="40">
        <f t="shared" si="17"/>
        <v>644332.77000000025</v>
      </c>
    </row>
    <row r="188" spans="1:8" x14ac:dyDescent="0.2">
      <c r="A188" s="38">
        <f t="shared" si="12"/>
        <v>171</v>
      </c>
      <c r="B188" s="39">
        <f t="shared" si="13"/>
        <v>47178</v>
      </c>
      <c r="C188" s="40">
        <f t="shared" si="14"/>
        <v>4583.1899999999996</v>
      </c>
      <c r="D188" s="42"/>
      <c r="E188" s="40"/>
      <c r="F188" s="40">
        <f t="shared" si="15"/>
        <v>2147.7800000000002</v>
      </c>
      <c r="G188" s="40">
        <f t="shared" si="16"/>
        <v>2435.4099999999994</v>
      </c>
      <c r="H188" s="40">
        <f t="shared" si="17"/>
        <v>641897.36000000022</v>
      </c>
    </row>
    <row r="189" spans="1:8" x14ac:dyDescent="0.2">
      <c r="A189" s="38">
        <f t="shared" si="12"/>
        <v>172</v>
      </c>
      <c r="B189" s="39">
        <f t="shared" si="13"/>
        <v>47209</v>
      </c>
      <c r="C189" s="40">
        <f t="shared" si="14"/>
        <v>4583.1899999999996</v>
      </c>
      <c r="D189" s="42"/>
      <c r="E189" s="40"/>
      <c r="F189" s="40">
        <f t="shared" si="15"/>
        <v>2139.66</v>
      </c>
      <c r="G189" s="40">
        <f t="shared" si="16"/>
        <v>2443.5299999999997</v>
      </c>
      <c r="H189" s="40">
        <f t="shared" si="17"/>
        <v>639453.83000000019</v>
      </c>
    </row>
    <row r="190" spans="1:8" x14ac:dyDescent="0.2">
      <c r="A190" s="38">
        <f t="shared" si="12"/>
        <v>173</v>
      </c>
      <c r="B190" s="39">
        <f t="shared" si="13"/>
        <v>47239</v>
      </c>
      <c r="C190" s="40">
        <f t="shared" si="14"/>
        <v>4583.1899999999996</v>
      </c>
      <c r="D190" s="42"/>
      <c r="E190" s="40"/>
      <c r="F190" s="40">
        <f t="shared" si="15"/>
        <v>2131.5100000000002</v>
      </c>
      <c r="G190" s="40">
        <f t="shared" si="16"/>
        <v>2451.6799999999994</v>
      </c>
      <c r="H190" s="40">
        <f t="shared" si="17"/>
        <v>637002.15000000014</v>
      </c>
    </row>
    <row r="191" spans="1:8" x14ac:dyDescent="0.2">
      <c r="A191" s="38">
        <f t="shared" si="12"/>
        <v>174</v>
      </c>
      <c r="B191" s="39">
        <f t="shared" si="13"/>
        <v>47270</v>
      </c>
      <c r="C191" s="40">
        <f t="shared" si="14"/>
        <v>4583.1899999999996</v>
      </c>
      <c r="D191" s="42"/>
      <c r="E191" s="40"/>
      <c r="F191" s="40">
        <f t="shared" si="15"/>
        <v>2123.34</v>
      </c>
      <c r="G191" s="40">
        <f t="shared" si="16"/>
        <v>2459.8499999999995</v>
      </c>
      <c r="H191" s="40">
        <f t="shared" si="17"/>
        <v>634542.30000000016</v>
      </c>
    </row>
    <row r="192" spans="1:8" x14ac:dyDescent="0.2">
      <c r="A192" s="38">
        <f t="shared" si="12"/>
        <v>175</v>
      </c>
      <c r="B192" s="39">
        <f t="shared" si="13"/>
        <v>47300</v>
      </c>
      <c r="C192" s="40">
        <f t="shared" si="14"/>
        <v>4583.1899999999996</v>
      </c>
      <c r="D192" s="42"/>
      <c r="E192" s="40"/>
      <c r="F192" s="40">
        <f t="shared" si="15"/>
        <v>2115.14</v>
      </c>
      <c r="G192" s="40">
        <f t="shared" si="16"/>
        <v>2468.0499999999997</v>
      </c>
      <c r="H192" s="40">
        <f t="shared" si="17"/>
        <v>632074.25000000012</v>
      </c>
    </row>
    <row r="193" spans="1:8" x14ac:dyDescent="0.2">
      <c r="A193" s="38">
        <f t="shared" si="12"/>
        <v>176</v>
      </c>
      <c r="B193" s="39">
        <f t="shared" si="13"/>
        <v>47331</v>
      </c>
      <c r="C193" s="40">
        <f t="shared" si="14"/>
        <v>4583.1899999999996</v>
      </c>
      <c r="D193" s="42"/>
      <c r="E193" s="40"/>
      <c r="F193" s="40">
        <f t="shared" si="15"/>
        <v>2106.91</v>
      </c>
      <c r="G193" s="40">
        <f t="shared" si="16"/>
        <v>2476.2799999999997</v>
      </c>
      <c r="H193" s="40">
        <f t="shared" si="17"/>
        <v>629597.97000000009</v>
      </c>
    </row>
    <row r="194" spans="1:8" x14ac:dyDescent="0.2">
      <c r="A194" s="38">
        <f t="shared" si="12"/>
        <v>177</v>
      </c>
      <c r="B194" s="39">
        <f t="shared" si="13"/>
        <v>47362</v>
      </c>
      <c r="C194" s="40">
        <f t="shared" si="14"/>
        <v>4583.1899999999996</v>
      </c>
      <c r="D194" s="42"/>
      <c r="E194" s="40"/>
      <c r="F194" s="40">
        <f t="shared" si="15"/>
        <v>2098.66</v>
      </c>
      <c r="G194" s="40">
        <f t="shared" si="16"/>
        <v>2484.5299999999997</v>
      </c>
      <c r="H194" s="40">
        <f t="shared" si="17"/>
        <v>627113.44000000006</v>
      </c>
    </row>
    <row r="195" spans="1:8" x14ac:dyDescent="0.2">
      <c r="A195" s="38">
        <f t="shared" si="12"/>
        <v>178</v>
      </c>
      <c r="B195" s="39">
        <f t="shared" si="13"/>
        <v>47392</v>
      </c>
      <c r="C195" s="40">
        <f t="shared" si="14"/>
        <v>4583.1899999999996</v>
      </c>
      <c r="D195" s="42"/>
      <c r="E195" s="40"/>
      <c r="F195" s="40">
        <f t="shared" si="15"/>
        <v>2090.38</v>
      </c>
      <c r="G195" s="40">
        <f t="shared" si="16"/>
        <v>2492.8099999999995</v>
      </c>
      <c r="H195" s="40">
        <f t="shared" si="17"/>
        <v>624620.63</v>
      </c>
    </row>
    <row r="196" spans="1:8" x14ac:dyDescent="0.2">
      <c r="A196" s="38">
        <f t="shared" si="12"/>
        <v>179</v>
      </c>
      <c r="B196" s="39">
        <f t="shared" si="13"/>
        <v>47423</v>
      </c>
      <c r="C196" s="40">
        <f t="shared" si="14"/>
        <v>4583.1899999999996</v>
      </c>
      <c r="D196" s="42"/>
      <c r="E196" s="40"/>
      <c r="F196" s="40">
        <f t="shared" si="15"/>
        <v>2082.0700000000002</v>
      </c>
      <c r="G196" s="40">
        <f t="shared" si="16"/>
        <v>2501.1199999999994</v>
      </c>
      <c r="H196" s="40">
        <f t="shared" si="17"/>
        <v>622119.51</v>
      </c>
    </row>
    <row r="197" spans="1:8" x14ac:dyDescent="0.2">
      <c r="A197" s="38">
        <f t="shared" si="12"/>
        <v>180</v>
      </c>
      <c r="B197" s="39">
        <f t="shared" si="13"/>
        <v>47453</v>
      </c>
      <c r="C197" s="40">
        <f t="shared" si="14"/>
        <v>4583.1899999999996</v>
      </c>
      <c r="D197" s="42"/>
      <c r="E197" s="40"/>
      <c r="F197" s="40">
        <f t="shared" si="15"/>
        <v>2073.73</v>
      </c>
      <c r="G197" s="40">
        <f t="shared" si="16"/>
        <v>2509.4599999999996</v>
      </c>
      <c r="H197" s="40">
        <f t="shared" si="17"/>
        <v>619610.05000000005</v>
      </c>
    </row>
    <row r="198" spans="1:8" x14ac:dyDescent="0.2">
      <c r="A198" s="38">
        <f t="shared" si="12"/>
        <v>181</v>
      </c>
      <c r="B198" s="39">
        <f t="shared" si="13"/>
        <v>47484</v>
      </c>
      <c r="C198" s="40">
        <f t="shared" si="14"/>
        <v>4583.1899999999996</v>
      </c>
      <c r="D198" s="42"/>
      <c r="E198" s="40"/>
      <c r="F198" s="40">
        <f t="shared" si="15"/>
        <v>2065.37</v>
      </c>
      <c r="G198" s="40">
        <f t="shared" si="16"/>
        <v>2517.8199999999997</v>
      </c>
      <c r="H198" s="40">
        <f t="shared" si="17"/>
        <v>617092.2300000001</v>
      </c>
    </row>
    <row r="199" spans="1:8" x14ac:dyDescent="0.2">
      <c r="A199" s="38">
        <f t="shared" si="12"/>
        <v>182</v>
      </c>
      <c r="B199" s="39">
        <f t="shared" si="13"/>
        <v>47515</v>
      </c>
      <c r="C199" s="40">
        <f t="shared" si="14"/>
        <v>4583.1899999999996</v>
      </c>
      <c r="D199" s="42"/>
      <c r="E199" s="40"/>
      <c r="F199" s="40">
        <f t="shared" si="15"/>
        <v>2056.9699999999998</v>
      </c>
      <c r="G199" s="40">
        <f t="shared" si="16"/>
        <v>2526.2199999999998</v>
      </c>
      <c r="H199" s="40">
        <f t="shared" si="17"/>
        <v>614566.01000000013</v>
      </c>
    </row>
    <row r="200" spans="1:8" x14ac:dyDescent="0.2">
      <c r="A200" s="38">
        <f t="shared" si="12"/>
        <v>183</v>
      </c>
      <c r="B200" s="39">
        <f t="shared" si="13"/>
        <v>47543</v>
      </c>
      <c r="C200" s="40">
        <f t="shared" si="14"/>
        <v>4583.1899999999996</v>
      </c>
      <c r="D200" s="42"/>
      <c r="E200" s="40"/>
      <c r="F200" s="40">
        <f t="shared" si="15"/>
        <v>2048.5500000000002</v>
      </c>
      <c r="G200" s="40">
        <f t="shared" si="16"/>
        <v>2534.6399999999994</v>
      </c>
      <c r="H200" s="40">
        <f t="shared" si="17"/>
        <v>612031.37000000011</v>
      </c>
    </row>
    <row r="201" spans="1:8" x14ac:dyDescent="0.2">
      <c r="A201" s="38">
        <f t="shared" si="12"/>
        <v>184</v>
      </c>
      <c r="B201" s="39">
        <f t="shared" si="13"/>
        <v>47574</v>
      </c>
      <c r="C201" s="40">
        <f t="shared" si="14"/>
        <v>4583.1899999999996</v>
      </c>
      <c r="D201" s="42"/>
      <c r="E201" s="40"/>
      <c r="F201" s="40">
        <f t="shared" si="15"/>
        <v>2040.1</v>
      </c>
      <c r="G201" s="40">
        <f t="shared" si="16"/>
        <v>2543.0899999999997</v>
      </c>
      <c r="H201" s="40">
        <f t="shared" si="17"/>
        <v>609488.28000000014</v>
      </c>
    </row>
    <row r="202" spans="1:8" x14ac:dyDescent="0.2">
      <c r="A202" s="38">
        <f t="shared" si="12"/>
        <v>185</v>
      </c>
      <c r="B202" s="39">
        <f t="shared" si="13"/>
        <v>47604</v>
      </c>
      <c r="C202" s="40">
        <f t="shared" si="14"/>
        <v>4583.1899999999996</v>
      </c>
      <c r="D202" s="42"/>
      <c r="E202" s="40"/>
      <c r="F202" s="40">
        <f t="shared" si="15"/>
        <v>2031.63</v>
      </c>
      <c r="G202" s="40">
        <f t="shared" si="16"/>
        <v>2551.5599999999995</v>
      </c>
      <c r="H202" s="40">
        <f t="shared" si="17"/>
        <v>606936.72000000009</v>
      </c>
    </row>
    <row r="203" spans="1:8" x14ac:dyDescent="0.2">
      <c r="A203" s="38">
        <f t="shared" si="12"/>
        <v>186</v>
      </c>
      <c r="B203" s="39">
        <f t="shared" si="13"/>
        <v>47635</v>
      </c>
      <c r="C203" s="40">
        <f t="shared" si="14"/>
        <v>4583.1899999999996</v>
      </c>
      <c r="D203" s="42"/>
      <c r="E203" s="40"/>
      <c r="F203" s="40">
        <f t="shared" si="15"/>
        <v>2023.12</v>
      </c>
      <c r="G203" s="40">
        <f t="shared" si="16"/>
        <v>2560.0699999999997</v>
      </c>
      <c r="H203" s="40">
        <f t="shared" si="17"/>
        <v>604376.65000000014</v>
      </c>
    </row>
    <row r="204" spans="1:8" x14ac:dyDescent="0.2">
      <c r="A204" s="38">
        <f t="shared" si="12"/>
        <v>187</v>
      </c>
      <c r="B204" s="39">
        <f t="shared" si="13"/>
        <v>47665</v>
      </c>
      <c r="C204" s="40">
        <f t="shared" si="14"/>
        <v>4583.1899999999996</v>
      </c>
      <c r="D204" s="42"/>
      <c r="E204" s="40"/>
      <c r="F204" s="40">
        <f t="shared" si="15"/>
        <v>2014.59</v>
      </c>
      <c r="G204" s="40">
        <f t="shared" si="16"/>
        <v>2568.5999999999995</v>
      </c>
      <c r="H204" s="40">
        <f t="shared" si="17"/>
        <v>601808.05000000016</v>
      </c>
    </row>
    <row r="205" spans="1:8" x14ac:dyDescent="0.2">
      <c r="A205" s="38">
        <f t="shared" si="12"/>
        <v>188</v>
      </c>
      <c r="B205" s="39">
        <f t="shared" si="13"/>
        <v>47696</v>
      </c>
      <c r="C205" s="40">
        <f t="shared" si="14"/>
        <v>4583.1899999999996</v>
      </c>
      <c r="D205" s="42"/>
      <c r="E205" s="40"/>
      <c r="F205" s="40">
        <f t="shared" si="15"/>
        <v>2006.03</v>
      </c>
      <c r="G205" s="40">
        <f t="shared" si="16"/>
        <v>2577.16</v>
      </c>
      <c r="H205" s="40">
        <f t="shared" si="17"/>
        <v>599230.89000000013</v>
      </c>
    </row>
    <row r="206" spans="1:8" x14ac:dyDescent="0.2">
      <c r="A206" s="38">
        <f t="shared" si="12"/>
        <v>189</v>
      </c>
      <c r="B206" s="39">
        <f t="shared" si="13"/>
        <v>47727</v>
      </c>
      <c r="C206" s="40">
        <f t="shared" si="14"/>
        <v>4583.1899999999996</v>
      </c>
      <c r="D206" s="42"/>
      <c r="E206" s="40"/>
      <c r="F206" s="40">
        <f t="shared" si="15"/>
        <v>1997.44</v>
      </c>
      <c r="G206" s="40">
        <f t="shared" si="16"/>
        <v>2585.7499999999995</v>
      </c>
      <c r="H206" s="40">
        <f t="shared" si="17"/>
        <v>596645.14000000013</v>
      </c>
    </row>
    <row r="207" spans="1:8" x14ac:dyDescent="0.2">
      <c r="A207" s="38">
        <f t="shared" si="12"/>
        <v>190</v>
      </c>
      <c r="B207" s="39">
        <f t="shared" si="13"/>
        <v>47757</v>
      </c>
      <c r="C207" s="40">
        <f t="shared" si="14"/>
        <v>4583.1899999999996</v>
      </c>
      <c r="D207" s="42"/>
      <c r="E207" s="40"/>
      <c r="F207" s="40">
        <f t="shared" si="15"/>
        <v>1988.82</v>
      </c>
      <c r="G207" s="40">
        <f t="shared" si="16"/>
        <v>2594.37</v>
      </c>
      <c r="H207" s="40">
        <f t="shared" si="17"/>
        <v>594050.77000000014</v>
      </c>
    </row>
    <row r="208" spans="1:8" x14ac:dyDescent="0.2">
      <c r="A208" s="38">
        <f t="shared" si="12"/>
        <v>191</v>
      </c>
      <c r="B208" s="39">
        <f t="shared" si="13"/>
        <v>47788</v>
      </c>
      <c r="C208" s="40">
        <f t="shared" si="14"/>
        <v>4583.1899999999996</v>
      </c>
      <c r="D208" s="42"/>
      <c r="E208" s="40"/>
      <c r="F208" s="40">
        <f t="shared" si="15"/>
        <v>1980.17</v>
      </c>
      <c r="G208" s="40">
        <f t="shared" si="16"/>
        <v>2603.0199999999995</v>
      </c>
      <c r="H208" s="40">
        <f t="shared" si="17"/>
        <v>591447.75000000012</v>
      </c>
    </row>
    <row r="209" spans="1:8" x14ac:dyDescent="0.2">
      <c r="A209" s="38">
        <f t="shared" si="12"/>
        <v>192</v>
      </c>
      <c r="B209" s="39">
        <f t="shared" si="13"/>
        <v>47818</v>
      </c>
      <c r="C209" s="40">
        <f t="shared" si="14"/>
        <v>4583.1899999999996</v>
      </c>
      <c r="D209" s="42"/>
      <c r="E209" s="40"/>
      <c r="F209" s="40">
        <f t="shared" si="15"/>
        <v>1971.49</v>
      </c>
      <c r="G209" s="40">
        <f t="shared" si="16"/>
        <v>2611.6999999999998</v>
      </c>
      <c r="H209" s="40">
        <f t="shared" si="17"/>
        <v>588836.05000000016</v>
      </c>
    </row>
    <row r="210" spans="1:8" x14ac:dyDescent="0.2">
      <c r="A210" s="38">
        <f t="shared" ref="A210:A273" si="18">IF(H209="","",IF(roundOpt,IF(OR(A209&gt;=nper,ROUND(H209,2)&lt;=0),"",A209+1),IF(OR(A209&gt;=nper,H209&lt;=0),"",A209+1)))</f>
        <v>193</v>
      </c>
      <c r="B210" s="39">
        <f t="shared" ref="B210:B273" si="19">IF(A210="","",IF(OR(periods_per_year=26,periods_per_year=52),IF(periods_per_year=26,IF(A210=1,fpdate,B209+14),IF(periods_per_year=52,IF(A210=1,fpdate,B209+7),"n/a")),IF(periods_per_year=24,DATE(YEAR(fpdate),MONTH(fpdate)+(A210-1)/2+IF(AND(DAY(fpdate)&gt;=15,MOD(A210,2)=0),1,0),IF(MOD(A210,2)=0,IF(DAY(fpdate)&gt;=15,DAY(fpdate)-14,DAY(fpdate)+14),DAY(fpdate))),IF(DAY(DATE(YEAR(fpdate),MONTH(fpdate)+(A210-1)*months_per_period,DAY(fpdate)))&lt;&gt;DAY(fpdate),DATE(YEAR(fpdate),MONTH(fpdate)+(A210-1)*months_per_period+1,0),DATE(YEAR(fpdate),MONTH(fpdate)+(A210-1)*months_per_period,DAY(fpdate))))))</f>
        <v>47849</v>
      </c>
      <c r="C210" s="40">
        <f t="shared" ref="C210:C273" si="20">IF(A210="","",IF(roundOpt,IF(OR(A210=nper,payment&gt;ROUND((1+rate)*H209,2)),ROUND((1+rate)*H209,2),payment),IF(OR(A210=nper,payment&gt;(1+rate)*H209),(1+rate)*H209,payment)))</f>
        <v>4583.1899999999996</v>
      </c>
      <c r="D210" s="42"/>
      <c r="E210" s="40"/>
      <c r="F210" s="40">
        <f t="shared" ref="F210:F273" si="21">IF(A210="","",IF(AND(A210=1,pmtType=1),0,IF(roundOpt,ROUND(rate*H209,2),rate*H209)))</f>
        <v>1962.79</v>
      </c>
      <c r="G210" s="40">
        <f t="shared" ref="G210:G273" si="22">IF(A210="","",C210-F210+D210)</f>
        <v>2620.3999999999996</v>
      </c>
      <c r="H210" s="40">
        <f t="shared" ref="H210:H273" si="23">IF(A210="","",H209-G210)</f>
        <v>586215.65000000014</v>
      </c>
    </row>
    <row r="211" spans="1:8" x14ac:dyDescent="0.2">
      <c r="A211" s="38">
        <f t="shared" si="18"/>
        <v>194</v>
      </c>
      <c r="B211" s="39">
        <f t="shared" si="19"/>
        <v>47880</v>
      </c>
      <c r="C211" s="40">
        <f t="shared" si="20"/>
        <v>4583.1899999999996</v>
      </c>
      <c r="D211" s="42"/>
      <c r="E211" s="40"/>
      <c r="F211" s="40">
        <f t="shared" si="21"/>
        <v>1954.05</v>
      </c>
      <c r="G211" s="40">
        <f t="shared" si="22"/>
        <v>2629.1399999999994</v>
      </c>
      <c r="H211" s="40">
        <f t="shared" si="23"/>
        <v>583586.51000000013</v>
      </c>
    </row>
    <row r="212" spans="1:8" x14ac:dyDescent="0.2">
      <c r="A212" s="38">
        <f t="shared" si="18"/>
        <v>195</v>
      </c>
      <c r="B212" s="39">
        <f t="shared" si="19"/>
        <v>47908</v>
      </c>
      <c r="C212" s="40">
        <f t="shared" si="20"/>
        <v>4583.1899999999996</v>
      </c>
      <c r="D212" s="42"/>
      <c r="E212" s="40"/>
      <c r="F212" s="40">
        <f t="shared" si="21"/>
        <v>1945.29</v>
      </c>
      <c r="G212" s="40">
        <f t="shared" si="22"/>
        <v>2637.8999999999996</v>
      </c>
      <c r="H212" s="40">
        <f t="shared" si="23"/>
        <v>580948.6100000001</v>
      </c>
    </row>
    <row r="213" spans="1:8" x14ac:dyDescent="0.2">
      <c r="A213" s="38">
        <f t="shared" si="18"/>
        <v>196</v>
      </c>
      <c r="B213" s="39">
        <f t="shared" si="19"/>
        <v>47939</v>
      </c>
      <c r="C213" s="40">
        <f t="shared" si="20"/>
        <v>4583.1899999999996</v>
      </c>
      <c r="D213" s="42"/>
      <c r="E213" s="40"/>
      <c r="F213" s="40">
        <f t="shared" si="21"/>
        <v>1936.5</v>
      </c>
      <c r="G213" s="40">
        <f t="shared" si="22"/>
        <v>2646.6899999999996</v>
      </c>
      <c r="H213" s="40">
        <f t="shared" si="23"/>
        <v>578301.92000000016</v>
      </c>
    </row>
    <row r="214" spans="1:8" x14ac:dyDescent="0.2">
      <c r="A214" s="38">
        <f t="shared" si="18"/>
        <v>197</v>
      </c>
      <c r="B214" s="39">
        <f t="shared" si="19"/>
        <v>47969</v>
      </c>
      <c r="C214" s="40">
        <f t="shared" si="20"/>
        <v>4583.1899999999996</v>
      </c>
      <c r="D214" s="42"/>
      <c r="E214" s="40"/>
      <c r="F214" s="40">
        <f t="shared" si="21"/>
        <v>1927.67</v>
      </c>
      <c r="G214" s="40">
        <f t="shared" si="22"/>
        <v>2655.5199999999995</v>
      </c>
      <c r="H214" s="40">
        <f t="shared" si="23"/>
        <v>575646.40000000014</v>
      </c>
    </row>
    <row r="215" spans="1:8" x14ac:dyDescent="0.2">
      <c r="A215" s="38">
        <f t="shared" si="18"/>
        <v>198</v>
      </c>
      <c r="B215" s="39">
        <f t="shared" si="19"/>
        <v>48000</v>
      </c>
      <c r="C215" s="40">
        <f t="shared" si="20"/>
        <v>4583.1899999999996</v>
      </c>
      <c r="D215" s="42"/>
      <c r="E215" s="40"/>
      <c r="F215" s="40">
        <f t="shared" si="21"/>
        <v>1918.82</v>
      </c>
      <c r="G215" s="40">
        <f t="shared" si="22"/>
        <v>2664.37</v>
      </c>
      <c r="H215" s="40">
        <f t="shared" si="23"/>
        <v>572982.03000000014</v>
      </c>
    </row>
    <row r="216" spans="1:8" x14ac:dyDescent="0.2">
      <c r="A216" s="38">
        <f t="shared" si="18"/>
        <v>199</v>
      </c>
      <c r="B216" s="39">
        <f t="shared" si="19"/>
        <v>48030</v>
      </c>
      <c r="C216" s="40">
        <f t="shared" si="20"/>
        <v>4583.1899999999996</v>
      </c>
      <c r="D216" s="42"/>
      <c r="E216" s="40"/>
      <c r="F216" s="40">
        <f t="shared" si="21"/>
        <v>1909.94</v>
      </c>
      <c r="G216" s="40">
        <f t="shared" si="22"/>
        <v>2673.2499999999995</v>
      </c>
      <c r="H216" s="40">
        <f t="shared" si="23"/>
        <v>570308.78000000014</v>
      </c>
    </row>
    <row r="217" spans="1:8" x14ac:dyDescent="0.2">
      <c r="A217" s="38">
        <f t="shared" si="18"/>
        <v>200</v>
      </c>
      <c r="B217" s="39">
        <f t="shared" si="19"/>
        <v>48061</v>
      </c>
      <c r="C217" s="40">
        <f t="shared" si="20"/>
        <v>4583.1899999999996</v>
      </c>
      <c r="D217" s="42"/>
      <c r="E217" s="40"/>
      <c r="F217" s="40">
        <f t="shared" si="21"/>
        <v>1901.03</v>
      </c>
      <c r="G217" s="40">
        <f t="shared" si="22"/>
        <v>2682.16</v>
      </c>
      <c r="H217" s="40">
        <f t="shared" si="23"/>
        <v>567626.62000000011</v>
      </c>
    </row>
    <row r="218" spans="1:8" x14ac:dyDescent="0.2">
      <c r="A218" s="38">
        <f t="shared" si="18"/>
        <v>201</v>
      </c>
      <c r="B218" s="39">
        <f t="shared" si="19"/>
        <v>48092</v>
      </c>
      <c r="C218" s="40">
        <f t="shared" si="20"/>
        <v>4583.1899999999996</v>
      </c>
      <c r="D218" s="42"/>
      <c r="E218" s="40"/>
      <c r="F218" s="40">
        <f t="shared" si="21"/>
        <v>1892.09</v>
      </c>
      <c r="G218" s="40">
        <f t="shared" si="22"/>
        <v>2691.0999999999995</v>
      </c>
      <c r="H218" s="40">
        <f t="shared" si="23"/>
        <v>564935.52000000014</v>
      </c>
    </row>
    <row r="219" spans="1:8" x14ac:dyDescent="0.2">
      <c r="A219" s="38">
        <f t="shared" si="18"/>
        <v>202</v>
      </c>
      <c r="B219" s="39">
        <f t="shared" si="19"/>
        <v>48122</v>
      </c>
      <c r="C219" s="40">
        <f t="shared" si="20"/>
        <v>4583.1899999999996</v>
      </c>
      <c r="D219" s="42"/>
      <c r="E219" s="40"/>
      <c r="F219" s="40">
        <f t="shared" si="21"/>
        <v>1883.12</v>
      </c>
      <c r="G219" s="40">
        <f t="shared" si="22"/>
        <v>2700.0699999999997</v>
      </c>
      <c r="H219" s="40">
        <f t="shared" si="23"/>
        <v>562235.45000000019</v>
      </c>
    </row>
    <row r="220" spans="1:8" x14ac:dyDescent="0.2">
      <c r="A220" s="38">
        <f t="shared" si="18"/>
        <v>203</v>
      </c>
      <c r="B220" s="39">
        <f t="shared" si="19"/>
        <v>48153</v>
      </c>
      <c r="C220" s="40">
        <f t="shared" si="20"/>
        <v>4583.1899999999996</v>
      </c>
      <c r="D220" s="42"/>
      <c r="E220" s="40"/>
      <c r="F220" s="40">
        <f t="shared" si="21"/>
        <v>1874.12</v>
      </c>
      <c r="G220" s="40">
        <f t="shared" si="22"/>
        <v>2709.0699999999997</v>
      </c>
      <c r="H220" s="40">
        <f t="shared" si="23"/>
        <v>559526.38000000024</v>
      </c>
    </row>
    <row r="221" spans="1:8" x14ac:dyDescent="0.2">
      <c r="A221" s="38">
        <f t="shared" si="18"/>
        <v>204</v>
      </c>
      <c r="B221" s="39">
        <f t="shared" si="19"/>
        <v>48183</v>
      </c>
      <c r="C221" s="40">
        <f t="shared" si="20"/>
        <v>4583.1899999999996</v>
      </c>
      <c r="D221" s="42"/>
      <c r="E221" s="40"/>
      <c r="F221" s="40">
        <f t="shared" si="21"/>
        <v>1865.09</v>
      </c>
      <c r="G221" s="40">
        <f t="shared" si="22"/>
        <v>2718.0999999999995</v>
      </c>
      <c r="H221" s="40">
        <f t="shared" si="23"/>
        <v>556808.28000000026</v>
      </c>
    </row>
    <row r="222" spans="1:8" x14ac:dyDescent="0.2">
      <c r="A222" s="38">
        <f t="shared" si="18"/>
        <v>205</v>
      </c>
      <c r="B222" s="39">
        <f t="shared" si="19"/>
        <v>48214</v>
      </c>
      <c r="C222" s="40">
        <f t="shared" si="20"/>
        <v>4583.1899999999996</v>
      </c>
      <c r="D222" s="42"/>
      <c r="E222" s="40"/>
      <c r="F222" s="40">
        <f t="shared" si="21"/>
        <v>1856.03</v>
      </c>
      <c r="G222" s="40">
        <f t="shared" si="22"/>
        <v>2727.16</v>
      </c>
      <c r="H222" s="40">
        <f t="shared" si="23"/>
        <v>554081.12000000023</v>
      </c>
    </row>
    <row r="223" spans="1:8" x14ac:dyDescent="0.2">
      <c r="A223" s="38">
        <f t="shared" si="18"/>
        <v>206</v>
      </c>
      <c r="B223" s="39">
        <f t="shared" si="19"/>
        <v>48245</v>
      </c>
      <c r="C223" s="40">
        <f t="shared" si="20"/>
        <v>4583.1899999999996</v>
      </c>
      <c r="D223" s="42"/>
      <c r="E223" s="40"/>
      <c r="F223" s="40">
        <f t="shared" si="21"/>
        <v>1846.94</v>
      </c>
      <c r="G223" s="40">
        <f t="shared" si="22"/>
        <v>2736.2499999999995</v>
      </c>
      <c r="H223" s="40">
        <f t="shared" si="23"/>
        <v>551344.87000000023</v>
      </c>
    </row>
    <row r="224" spans="1:8" x14ac:dyDescent="0.2">
      <c r="A224" s="38">
        <f t="shared" si="18"/>
        <v>207</v>
      </c>
      <c r="B224" s="39">
        <f t="shared" si="19"/>
        <v>48274</v>
      </c>
      <c r="C224" s="40">
        <f t="shared" si="20"/>
        <v>4583.1899999999996</v>
      </c>
      <c r="D224" s="42"/>
      <c r="E224" s="40"/>
      <c r="F224" s="40">
        <f t="shared" si="21"/>
        <v>1837.82</v>
      </c>
      <c r="G224" s="40">
        <f t="shared" si="22"/>
        <v>2745.37</v>
      </c>
      <c r="H224" s="40">
        <f t="shared" si="23"/>
        <v>548599.50000000023</v>
      </c>
    </row>
    <row r="225" spans="1:8" x14ac:dyDescent="0.2">
      <c r="A225" s="38">
        <f t="shared" si="18"/>
        <v>208</v>
      </c>
      <c r="B225" s="39">
        <f t="shared" si="19"/>
        <v>48305</v>
      </c>
      <c r="C225" s="40">
        <f t="shared" si="20"/>
        <v>4583.1899999999996</v>
      </c>
      <c r="D225" s="42"/>
      <c r="E225" s="40"/>
      <c r="F225" s="40">
        <f t="shared" si="21"/>
        <v>1828.67</v>
      </c>
      <c r="G225" s="40">
        <f t="shared" si="22"/>
        <v>2754.5199999999995</v>
      </c>
      <c r="H225" s="40">
        <f t="shared" si="23"/>
        <v>545844.98000000021</v>
      </c>
    </row>
    <row r="226" spans="1:8" x14ac:dyDescent="0.2">
      <c r="A226" s="38">
        <f t="shared" si="18"/>
        <v>209</v>
      </c>
      <c r="B226" s="39">
        <f t="shared" si="19"/>
        <v>48335</v>
      </c>
      <c r="C226" s="40">
        <f t="shared" si="20"/>
        <v>4583.1899999999996</v>
      </c>
      <c r="D226" s="42"/>
      <c r="E226" s="40"/>
      <c r="F226" s="40">
        <f t="shared" si="21"/>
        <v>1819.48</v>
      </c>
      <c r="G226" s="40">
        <f t="shared" si="22"/>
        <v>2763.7099999999996</v>
      </c>
      <c r="H226" s="40">
        <f t="shared" si="23"/>
        <v>543081.27000000025</v>
      </c>
    </row>
    <row r="227" spans="1:8" x14ac:dyDescent="0.2">
      <c r="A227" s="38">
        <f t="shared" si="18"/>
        <v>210</v>
      </c>
      <c r="B227" s="39">
        <f t="shared" si="19"/>
        <v>48366</v>
      </c>
      <c r="C227" s="40">
        <f t="shared" si="20"/>
        <v>4583.1899999999996</v>
      </c>
      <c r="D227" s="42"/>
      <c r="E227" s="40"/>
      <c r="F227" s="40">
        <f t="shared" si="21"/>
        <v>1810.27</v>
      </c>
      <c r="G227" s="40">
        <f t="shared" si="22"/>
        <v>2772.9199999999996</v>
      </c>
      <c r="H227" s="40">
        <f t="shared" si="23"/>
        <v>540308.35000000021</v>
      </c>
    </row>
    <row r="228" spans="1:8" x14ac:dyDescent="0.2">
      <c r="A228" s="38">
        <f t="shared" si="18"/>
        <v>211</v>
      </c>
      <c r="B228" s="39">
        <f t="shared" si="19"/>
        <v>48396</v>
      </c>
      <c r="C228" s="40">
        <f t="shared" si="20"/>
        <v>4583.1899999999996</v>
      </c>
      <c r="D228" s="42"/>
      <c r="E228" s="40"/>
      <c r="F228" s="40">
        <f t="shared" si="21"/>
        <v>1801.03</v>
      </c>
      <c r="G228" s="40">
        <f t="shared" si="22"/>
        <v>2782.16</v>
      </c>
      <c r="H228" s="40">
        <f t="shared" si="23"/>
        <v>537526.19000000018</v>
      </c>
    </row>
    <row r="229" spans="1:8" x14ac:dyDescent="0.2">
      <c r="A229" s="38">
        <f t="shared" si="18"/>
        <v>212</v>
      </c>
      <c r="B229" s="39">
        <f t="shared" si="19"/>
        <v>48427</v>
      </c>
      <c r="C229" s="40">
        <f t="shared" si="20"/>
        <v>4583.1899999999996</v>
      </c>
      <c r="D229" s="42"/>
      <c r="E229" s="40"/>
      <c r="F229" s="40">
        <f t="shared" si="21"/>
        <v>1791.75</v>
      </c>
      <c r="G229" s="40">
        <f t="shared" si="22"/>
        <v>2791.4399999999996</v>
      </c>
      <c r="H229" s="40">
        <f t="shared" si="23"/>
        <v>534734.75000000023</v>
      </c>
    </row>
    <row r="230" spans="1:8" x14ac:dyDescent="0.2">
      <c r="A230" s="38">
        <f t="shared" si="18"/>
        <v>213</v>
      </c>
      <c r="B230" s="39">
        <f t="shared" si="19"/>
        <v>48458</v>
      </c>
      <c r="C230" s="40">
        <f t="shared" si="20"/>
        <v>4583.1899999999996</v>
      </c>
      <c r="D230" s="42"/>
      <c r="E230" s="40"/>
      <c r="F230" s="40">
        <f t="shared" si="21"/>
        <v>1782.45</v>
      </c>
      <c r="G230" s="40">
        <f t="shared" si="22"/>
        <v>2800.74</v>
      </c>
      <c r="H230" s="40">
        <f t="shared" si="23"/>
        <v>531934.01000000024</v>
      </c>
    </row>
    <row r="231" spans="1:8" x14ac:dyDescent="0.2">
      <c r="A231" s="38">
        <f t="shared" si="18"/>
        <v>214</v>
      </c>
      <c r="B231" s="39">
        <f t="shared" si="19"/>
        <v>48488</v>
      </c>
      <c r="C231" s="40">
        <f t="shared" si="20"/>
        <v>4583.1899999999996</v>
      </c>
      <c r="D231" s="42"/>
      <c r="E231" s="40"/>
      <c r="F231" s="40">
        <f t="shared" si="21"/>
        <v>1773.11</v>
      </c>
      <c r="G231" s="40">
        <f t="shared" si="22"/>
        <v>2810.08</v>
      </c>
      <c r="H231" s="40">
        <f t="shared" si="23"/>
        <v>529123.93000000028</v>
      </c>
    </row>
    <row r="232" spans="1:8" x14ac:dyDescent="0.2">
      <c r="A232" s="38">
        <f t="shared" si="18"/>
        <v>215</v>
      </c>
      <c r="B232" s="39">
        <f t="shared" si="19"/>
        <v>48519</v>
      </c>
      <c r="C232" s="40">
        <f t="shared" si="20"/>
        <v>4583.1899999999996</v>
      </c>
      <c r="D232" s="42"/>
      <c r="E232" s="40"/>
      <c r="F232" s="40">
        <f t="shared" si="21"/>
        <v>1763.75</v>
      </c>
      <c r="G232" s="40">
        <f t="shared" si="22"/>
        <v>2819.4399999999996</v>
      </c>
      <c r="H232" s="40">
        <f t="shared" si="23"/>
        <v>526304.49000000034</v>
      </c>
    </row>
    <row r="233" spans="1:8" x14ac:dyDescent="0.2">
      <c r="A233" s="38">
        <f t="shared" si="18"/>
        <v>216</v>
      </c>
      <c r="B233" s="39">
        <f t="shared" si="19"/>
        <v>48549</v>
      </c>
      <c r="C233" s="40">
        <f t="shared" si="20"/>
        <v>4583.1899999999996</v>
      </c>
      <c r="D233" s="42"/>
      <c r="E233" s="40"/>
      <c r="F233" s="40">
        <f t="shared" si="21"/>
        <v>1754.35</v>
      </c>
      <c r="G233" s="40">
        <f t="shared" si="22"/>
        <v>2828.8399999999997</v>
      </c>
      <c r="H233" s="40">
        <f t="shared" si="23"/>
        <v>523475.65000000031</v>
      </c>
    </row>
    <row r="234" spans="1:8" x14ac:dyDescent="0.2">
      <c r="A234" s="38">
        <f t="shared" si="18"/>
        <v>217</v>
      </c>
      <c r="B234" s="39">
        <f t="shared" si="19"/>
        <v>48580</v>
      </c>
      <c r="C234" s="40">
        <f t="shared" si="20"/>
        <v>4583.1899999999996</v>
      </c>
      <c r="D234" s="42"/>
      <c r="E234" s="40"/>
      <c r="F234" s="40">
        <f t="shared" si="21"/>
        <v>1744.92</v>
      </c>
      <c r="G234" s="40">
        <f t="shared" si="22"/>
        <v>2838.2699999999995</v>
      </c>
      <c r="H234" s="40">
        <f t="shared" si="23"/>
        <v>520637.3800000003</v>
      </c>
    </row>
    <row r="235" spans="1:8" x14ac:dyDescent="0.2">
      <c r="A235" s="38">
        <f t="shared" si="18"/>
        <v>218</v>
      </c>
      <c r="B235" s="39">
        <f t="shared" si="19"/>
        <v>48611</v>
      </c>
      <c r="C235" s="40">
        <f t="shared" si="20"/>
        <v>4583.1899999999996</v>
      </c>
      <c r="D235" s="42"/>
      <c r="E235" s="40"/>
      <c r="F235" s="40">
        <f t="shared" si="21"/>
        <v>1735.46</v>
      </c>
      <c r="G235" s="40">
        <f t="shared" si="22"/>
        <v>2847.7299999999996</v>
      </c>
      <c r="H235" s="40">
        <f t="shared" si="23"/>
        <v>517789.65000000031</v>
      </c>
    </row>
    <row r="236" spans="1:8" x14ac:dyDescent="0.2">
      <c r="A236" s="38">
        <f t="shared" si="18"/>
        <v>219</v>
      </c>
      <c r="B236" s="39">
        <f t="shared" si="19"/>
        <v>48639</v>
      </c>
      <c r="C236" s="40">
        <f t="shared" si="20"/>
        <v>4583.1899999999996</v>
      </c>
      <c r="D236" s="42"/>
      <c r="E236" s="40"/>
      <c r="F236" s="40">
        <f t="shared" si="21"/>
        <v>1725.97</v>
      </c>
      <c r="G236" s="40">
        <f t="shared" si="22"/>
        <v>2857.2199999999993</v>
      </c>
      <c r="H236" s="40">
        <f t="shared" si="23"/>
        <v>514932.43000000034</v>
      </c>
    </row>
    <row r="237" spans="1:8" x14ac:dyDescent="0.2">
      <c r="A237" s="38">
        <f t="shared" si="18"/>
        <v>220</v>
      </c>
      <c r="B237" s="39">
        <f t="shared" si="19"/>
        <v>48670</v>
      </c>
      <c r="C237" s="40">
        <f t="shared" si="20"/>
        <v>4583.1899999999996</v>
      </c>
      <c r="D237" s="42"/>
      <c r="E237" s="40"/>
      <c r="F237" s="40">
        <f t="shared" si="21"/>
        <v>1716.44</v>
      </c>
      <c r="G237" s="40">
        <f t="shared" si="22"/>
        <v>2866.7499999999995</v>
      </c>
      <c r="H237" s="40">
        <f t="shared" si="23"/>
        <v>512065.68000000034</v>
      </c>
    </row>
    <row r="238" spans="1:8" x14ac:dyDescent="0.2">
      <c r="A238" s="38">
        <f t="shared" si="18"/>
        <v>221</v>
      </c>
      <c r="B238" s="39">
        <f t="shared" si="19"/>
        <v>48700</v>
      </c>
      <c r="C238" s="40">
        <f t="shared" si="20"/>
        <v>4583.1899999999996</v>
      </c>
      <c r="D238" s="42"/>
      <c r="E238" s="40"/>
      <c r="F238" s="40">
        <f t="shared" si="21"/>
        <v>1706.89</v>
      </c>
      <c r="G238" s="40">
        <f t="shared" si="22"/>
        <v>2876.2999999999993</v>
      </c>
      <c r="H238" s="40">
        <f t="shared" si="23"/>
        <v>509189.38000000035</v>
      </c>
    </row>
    <row r="239" spans="1:8" x14ac:dyDescent="0.2">
      <c r="A239" s="38">
        <f t="shared" si="18"/>
        <v>222</v>
      </c>
      <c r="B239" s="39">
        <f t="shared" si="19"/>
        <v>48731</v>
      </c>
      <c r="C239" s="40">
        <f t="shared" si="20"/>
        <v>4583.1899999999996</v>
      </c>
      <c r="D239" s="42"/>
      <c r="E239" s="40"/>
      <c r="F239" s="40">
        <f t="shared" si="21"/>
        <v>1697.3</v>
      </c>
      <c r="G239" s="40">
        <f t="shared" si="22"/>
        <v>2885.8899999999994</v>
      </c>
      <c r="H239" s="40">
        <f t="shared" si="23"/>
        <v>506303.49000000034</v>
      </c>
    </row>
    <row r="240" spans="1:8" x14ac:dyDescent="0.2">
      <c r="A240" s="38">
        <f t="shared" si="18"/>
        <v>223</v>
      </c>
      <c r="B240" s="39">
        <f t="shared" si="19"/>
        <v>48761</v>
      </c>
      <c r="C240" s="40">
        <f t="shared" si="20"/>
        <v>4583.1899999999996</v>
      </c>
      <c r="D240" s="42"/>
      <c r="E240" s="40"/>
      <c r="F240" s="40">
        <f t="shared" si="21"/>
        <v>1687.68</v>
      </c>
      <c r="G240" s="40">
        <f t="shared" si="22"/>
        <v>2895.5099999999993</v>
      </c>
      <c r="H240" s="40">
        <f t="shared" si="23"/>
        <v>503407.98000000033</v>
      </c>
    </row>
    <row r="241" spans="1:8" x14ac:dyDescent="0.2">
      <c r="A241" s="38">
        <f t="shared" si="18"/>
        <v>224</v>
      </c>
      <c r="B241" s="39">
        <f t="shared" si="19"/>
        <v>48792</v>
      </c>
      <c r="C241" s="40">
        <f t="shared" si="20"/>
        <v>4583.1899999999996</v>
      </c>
      <c r="D241" s="42"/>
      <c r="E241" s="40"/>
      <c r="F241" s="40">
        <f t="shared" si="21"/>
        <v>1678.03</v>
      </c>
      <c r="G241" s="40">
        <f t="shared" si="22"/>
        <v>2905.16</v>
      </c>
      <c r="H241" s="40">
        <f t="shared" si="23"/>
        <v>500502.82000000036</v>
      </c>
    </row>
    <row r="242" spans="1:8" x14ac:dyDescent="0.2">
      <c r="A242" s="38">
        <f t="shared" si="18"/>
        <v>225</v>
      </c>
      <c r="B242" s="39">
        <f t="shared" si="19"/>
        <v>48823</v>
      </c>
      <c r="C242" s="40">
        <f t="shared" si="20"/>
        <v>4583.1899999999996</v>
      </c>
      <c r="D242" s="42"/>
      <c r="E242" s="40"/>
      <c r="F242" s="40">
        <f t="shared" si="21"/>
        <v>1668.34</v>
      </c>
      <c r="G242" s="40">
        <f t="shared" si="22"/>
        <v>2914.8499999999995</v>
      </c>
      <c r="H242" s="40">
        <f t="shared" si="23"/>
        <v>497587.97000000038</v>
      </c>
    </row>
    <row r="243" spans="1:8" x14ac:dyDescent="0.2">
      <c r="A243" s="38">
        <f t="shared" si="18"/>
        <v>226</v>
      </c>
      <c r="B243" s="39">
        <f t="shared" si="19"/>
        <v>48853</v>
      </c>
      <c r="C243" s="40">
        <f t="shared" si="20"/>
        <v>4583.1899999999996</v>
      </c>
      <c r="D243" s="42"/>
      <c r="E243" s="40"/>
      <c r="F243" s="40">
        <f t="shared" si="21"/>
        <v>1658.63</v>
      </c>
      <c r="G243" s="40">
        <f t="shared" si="22"/>
        <v>2924.5599999999995</v>
      </c>
      <c r="H243" s="40">
        <f t="shared" si="23"/>
        <v>494663.41000000038</v>
      </c>
    </row>
    <row r="244" spans="1:8" x14ac:dyDescent="0.2">
      <c r="A244" s="38">
        <f t="shared" si="18"/>
        <v>227</v>
      </c>
      <c r="B244" s="39">
        <f t="shared" si="19"/>
        <v>48884</v>
      </c>
      <c r="C244" s="40">
        <f t="shared" si="20"/>
        <v>4583.1899999999996</v>
      </c>
      <c r="D244" s="42"/>
      <c r="E244" s="40"/>
      <c r="F244" s="40">
        <f t="shared" si="21"/>
        <v>1648.88</v>
      </c>
      <c r="G244" s="40">
        <f t="shared" si="22"/>
        <v>2934.3099999999995</v>
      </c>
      <c r="H244" s="40">
        <f t="shared" si="23"/>
        <v>491729.10000000038</v>
      </c>
    </row>
    <row r="245" spans="1:8" x14ac:dyDescent="0.2">
      <c r="A245" s="38">
        <f t="shared" si="18"/>
        <v>228</v>
      </c>
      <c r="B245" s="39">
        <f t="shared" si="19"/>
        <v>48914</v>
      </c>
      <c r="C245" s="40">
        <f t="shared" si="20"/>
        <v>4583.1899999999996</v>
      </c>
      <c r="D245" s="42"/>
      <c r="E245" s="40"/>
      <c r="F245" s="40">
        <f t="shared" si="21"/>
        <v>1639.1</v>
      </c>
      <c r="G245" s="40">
        <f t="shared" si="22"/>
        <v>2944.0899999999997</v>
      </c>
      <c r="H245" s="40">
        <f t="shared" si="23"/>
        <v>488785.01000000036</v>
      </c>
    </row>
    <row r="246" spans="1:8" x14ac:dyDescent="0.2">
      <c r="A246" s="38">
        <f t="shared" si="18"/>
        <v>229</v>
      </c>
      <c r="B246" s="39">
        <f t="shared" si="19"/>
        <v>48945</v>
      </c>
      <c r="C246" s="40">
        <f t="shared" si="20"/>
        <v>4583.1899999999996</v>
      </c>
      <c r="D246" s="42"/>
      <c r="E246" s="40"/>
      <c r="F246" s="40">
        <f t="shared" si="21"/>
        <v>1629.28</v>
      </c>
      <c r="G246" s="40">
        <f t="shared" si="22"/>
        <v>2953.91</v>
      </c>
      <c r="H246" s="40">
        <f t="shared" si="23"/>
        <v>485831.10000000038</v>
      </c>
    </row>
    <row r="247" spans="1:8" x14ac:dyDescent="0.2">
      <c r="A247" s="38">
        <f t="shared" si="18"/>
        <v>230</v>
      </c>
      <c r="B247" s="39">
        <f t="shared" si="19"/>
        <v>48976</v>
      </c>
      <c r="C247" s="40">
        <f t="shared" si="20"/>
        <v>4583.1899999999996</v>
      </c>
      <c r="D247" s="42"/>
      <c r="E247" s="40"/>
      <c r="F247" s="40">
        <f t="shared" si="21"/>
        <v>1619.44</v>
      </c>
      <c r="G247" s="40">
        <f t="shared" si="22"/>
        <v>2963.7499999999995</v>
      </c>
      <c r="H247" s="40">
        <f t="shared" si="23"/>
        <v>482867.35000000038</v>
      </c>
    </row>
    <row r="248" spans="1:8" x14ac:dyDescent="0.2">
      <c r="A248" s="38">
        <f t="shared" si="18"/>
        <v>231</v>
      </c>
      <c r="B248" s="39">
        <f t="shared" si="19"/>
        <v>49004</v>
      </c>
      <c r="C248" s="40">
        <f t="shared" si="20"/>
        <v>4583.1899999999996</v>
      </c>
      <c r="D248" s="42"/>
      <c r="E248" s="40"/>
      <c r="F248" s="40">
        <f t="shared" si="21"/>
        <v>1609.56</v>
      </c>
      <c r="G248" s="40">
        <f t="shared" si="22"/>
        <v>2973.6299999999997</v>
      </c>
      <c r="H248" s="40">
        <f t="shared" si="23"/>
        <v>479893.72000000038</v>
      </c>
    </row>
    <row r="249" spans="1:8" x14ac:dyDescent="0.2">
      <c r="A249" s="38">
        <f t="shared" si="18"/>
        <v>232</v>
      </c>
      <c r="B249" s="39">
        <f t="shared" si="19"/>
        <v>49035</v>
      </c>
      <c r="C249" s="40">
        <f t="shared" si="20"/>
        <v>4583.1899999999996</v>
      </c>
      <c r="D249" s="42"/>
      <c r="E249" s="40"/>
      <c r="F249" s="40">
        <f t="shared" si="21"/>
        <v>1599.65</v>
      </c>
      <c r="G249" s="40">
        <f t="shared" si="22"/>
        <v>2983.5399999999995</v>
      </c>
      <c r="H249" s="40">
        <f t="shared" si="23"/>
        <v>476910.1800000004</v>
      </c>
    </row>
    <row r="250" spans="1:8" x14ac:dyDescent="0.2">
      <c r="A250" s="38">
        <f t="shared" si="18"/>
        <v>233</v>
      </c>
      <c r="B250" s="39">
        <f t="shared" si="19"/>
        <v>49065</v>
      </c>
      <c r="C250" s="40">
        <f t="shared" si="20"/>
        <v>4583.1899999999996</v>
      </c>
      <c r="D250" s="42"/>
      <c r="E250" s="40"/>
      <c r="F250" s="40">
        <f t="shared" si="21"/>
        <v>1589.7</v>
      </c>
      <c r="G250" s="40">
        <f t="shared" si="22"/>
        <v>2993.49</v>
      </c>
      <c r="H250" s="40">
        <f t="shared" si="23"/>
        <v>473916.69000000041</v>
      </c>
    </row>
    <row r="251" spans="1:8" x14ac:dyDescent="0.2">
      <c r="A251" s="38">
        <f t="shared" si="18"/>
        <v>234</v>
      </c>
      <c r="B251" s="39">
        <f t="shared" si="19"/>
        <v>49096</v>
      </c>
      <c r="C251" s="40">
        <f t="shared" si="20"/>
        <v>4583.1899999999996</v>
      </c>
      <c r="D251" s="42"/>
      <c r="E251" s="40"/>
      <c r="F251" s="40">
        <f t="shared" si="21"/>
        <v>1579.72</v>
      </c>
      <c r="G251" s="40">
        <f t="shared" si="22"/>
        <v>3003.4699999999993</v>
      </c>
      <c r="H251" s="40">
        <f t="shared" si="23"/>
        <v>470913.22000000044</v>
      </c>
    </row>
    <row r="252" spans="1:8" x14ac:dyDescent="0.2">
      <c r="A252" s="38">
        <f t="shared" si="18"/>
        <v>235</v>
      </c>
      <c r="B252" s="39">
        <f t="shared" si="19"/>
        <v>49126</v>
      </c>
      <c r="C252" s="40">
        <f t="shared" si="20"/>
        <v>4583.1899999999996</v>
      </c>
      <c r="D252" s="42"/>
      <c r="E252" s="40"/>
      <c r="F252" s="40">
        <f t="shared" si="21"/>
        <v>1569.71</v>
      </c>
      <c r="G252" s="40">
        <f t="shared" si="22"/>
        <v>3013.4799999999996</v>
      </c>
      <c r="H252" s="40">
        <f t="shared" si="23"/>
        <v>467899.74000000046</v>
      </c>
    </row>
    <row r="253" spans="1:8" x14ac:dyDescent="0.2">
      <c r="A253" s="38">
        <f t="shared" si="18"/>
        <v>236</v>
      </c>
      <c r="B253" s="39">
        <f t="shared" si="19"/>
        <v>49157</v>
      </c>
      <c r="C253" s="40">
        <f t="shared" si="20"/>
        <v>4583.1899999999996</v>
      </c>
      <c r="D253" s="42"/>
      <c r="E253" s="40"/>
      <c r="F253" s="40">
        <f t="shared" si="21"/>
        <v>1559.67</v>
      </c>
      <c r="G253" s="40">
        <f t="shared" si="22"/>
        <v>3023.5199999999995</v>
      </c>
      <c r="H253" s="40">
        <f t="shared" si="23"/>
        <v>464876.22000000044</v>
      </c>
    </row>
    <row r="254" spans="1:8" x14ac:dyDescent="0.2">
      <c r="A254" s="38">
        <f t="shared" si="18"/>
        <v>237</v>
      </c>
      <c r="B254" s="39">
        <f t="shared" si="19"/>
        <v>49188</v>
      </c>
      <c r="C254" s="40">
        <f t="shared" si="20"/>
        <v>4583.1899999999996</v>
      </c>
      <c r="D254" s="42"/>
      <c r="E254" s="40"/>
      <c r="F254" s="40">
        <f t="shared" si="21"/>
        <v>1549.59</v>
      </c>
      <c r="G254" s="40">
        <f t="shared" si="22"/>
        <v>3033.5999999999995</v>
      </c>
      <c r="H254" s="40">
        <f t="shared" si="23"/>
        <v>461842.62000000046</v>
      </c>
    </row>
    <row r="255" spans="1:8" x14ac:dyDescent="0.2">
      <c r="A255" s="38">
        <f t="shared" si="18"/>
        <v>238</v>
      </c>
      <c r="B255" s="39">
        <f t="shared" si="19"/>
        <v>49218</v>
      </c>
      <c r="C255" s="40">
        <f t="shared" si="20"/>
        <v>4583.1899999999996</v>
      </c>
      <c r="D255" s="42"/>
      <c r="E255" s="40"/>
      <c r="F255" s="40">
        <f t="shared" si="21"/>
        <v>1539.48</v>
      </c>
      <c r="G255" s="40">
        <f t="shared" si="22"/>
        <v>3043.7099999999996</v>
      </c>
      <c r="H255" s="40">
        <f t="shared" si="23"/>
        <v>458798.91000000044</v>
      </c>
    </row>
    <row r="256" spans="1:8" x14ac:dyDescent="0.2">
      <c r="A256" s="38">
        <f t="shared" si="18"/>
        <v>239</v>
      </c>
      <c r="B256" s="39">
        <f t="shared" si="19"/>
        <v>49249</v>
      </c>
      <c r="C256" s="40">
        <f t="shared" si="20"/>
        <v>4583.1899999999996</v>
      </c>
      <c r="D256" s="42"/>
      <c r="E256" s="40"/>
      <c r="F256" s="40">
        <f t="shared" si="21"/>
        <v>1529.33</v>
      </c>
      <c r="G256" s="40">
        <f t="shared" si="22"/>
        <v>3053.8599999999997</v>
      </c>
      <c r="H256" s="40">
        <f t="shared" si="23"/>
        <v>455745.05000000045</v>
      </c>
    </row>
    <row r="257" spans="1:8" x14ac:dyDescent="0.2">
      <c r="A257" s="38">
        <f t="shared" si="18"/>
        <v>240</v>
      </c>
      <c r="B257" s="39">
        <f t="shared" si="19"/>
        <v>49279</v>
      </c>
      <c r="C257" s="40">
        <f t="shared" si="20"/>
        <v>4583.1899999999996</v>
      </c>
      <c r="D257" s="42"/>
      <c r="E257" s="40"/>
      <c r="F257" s="40">
        <f t="shared" si="21"/>
        <v>1519.15</v>
      </c>
      <c r="G257" s="40">
        <f t="shared" si="22"/>
        <v>3064.0399999999995</v>
      </c>
      <c r="H257" s="40">
        <f t="shared" si="23"/>
        <v>452681.01000000047</v>
      </c>
    </row>
    <row r="258" spans="1:8" x14ac:dyDescent="0.2">
      <c r="A258" s="38">
        <f t="shared" si="18"/>
        <v>241</v>
      </c>
      <c r="B258" s="39">
        <f t="shared" si="19"/>
        <v>49310</v>
      </c>
      <c r="C258" s="40">
        <f t="shared" si="20"/>
        <v>4583.1899999999996</v>
      </c>
      <c r="D258" s="42"/>
      <c r="E258" s="40"/>
      <c r="F258" s="40">
        <f t="shared" si="21"/>
        <v>1508.94</v>
      </c>
      <c r="G258" s="40">
        <f t="shared" si="22"/>
        <v>3074.2499999999995</v>
      </c>
      <c r="H258" s="40">
        <f t="shared" si="23"/>
        <v>449606.76000000047</v>
      </c>
    </row>
    <row r="259" spans="1:8" x14ac:dyDescent="0.2">
      <c r="A259" s="38">
        <f t="shared" si="18"/>
        <v>242</v>
      </c>
      <c r="B259" s="39">
        <f t="shared" si="19"/>
        <v>49341</v>
      </c>
      <c r="C259" s="40">
        <f t="shared" si="20"/>
        <v>4583.1899999999996</v>
      </c>
      <c r="D259" s="42"/>
      <c r="E259" s="40"/>
      <c r="F259" s="40">
        <f t="shared" si="21"/>
        <v>1498.69</v>
      </c>
      <c r="G259" s="40">
        <f t="shared" si="22"/>
        <v>3084.4999999999995</v>
      </c>
      <c r="H259" s="40">
        <f t="shared" si="23"/>
        <v>446522.26000000047</v>
      </c>
    </row>
    <row r="260" spans="1:8" x14ac:dyDescent="0.2">
      <c r="A260" s="38">
        <f t="shared" si="18"/>
        <v>243</v>
      </c>
      <c r="B260" s="39">
        <f t="shared" si="19"/>
        <v>49369</v>
      </c>
      <c r="C260" s="40">
        <f t="shared" si="20"/>
        <v>4583.1899999999996</v>
      </c>
      <c r="D260" s="42"/>
      <c r="E260" s="40"/>
      <c r="F260" s="40">
        <f t="shared" si="21"/>
        <v>1488.41</v>
      </c>
      <c r="G260" s="40">
        <f t="shared" si="22"/>
        <v>3094.7799999999997</v>
      </c>
      <c r="H260" s="40">
        <f t="shared" si="23"/>
        <v>443427.48000000045</v>
      </c>
    </row>
    <row r="261" spans="1:8" x14ac:dyDescent="0.2">
      <c r="A261" s="38">
        <f t="shared" si="18"/>
        <v>244</v>
      </c>
      <c r="B261" s="39">
        <f t="shared" si="19"/>
        <v>49400</v>
      </c>
      <c r="C261" s="40">
        <f t="shared" si="20"/>
        <v>4583.1899999999996</v>
      </c>
      <c r="D261" s="42"/>
      <c r="E261" s="40"/>
      <c r="F261" s="40">
        <f t="shared" si="21"/>
        <v>1478.09</v>
      </c>
      <c r="G261" s="40">
        <f t="shared" si="22"/>
        <v>3105.0999999999995</v>
      </c>
      <c r="H261" s="40">
        <f t="shared" si="23"/>
        <v>440322.38000000047</v>
      </c>
    </row>
    <row r="262" spans="1:8" x14ac:dyDescent="0.2">
      <c r="A262" s="38">
        <f t="shared" si="18"/>
        <v>245</v>
      </c>
      <c r="B262" s="39">
        <f t="shared" si="19"/>
        <v>49430</v>
      </c>
      <c r="C262" s="40">
        <f t="shared" si="20"/>
        <v>4583.1899999999996</v>
      </c>
      <c r="D262" s="42"/>
      <c r="E262" s="40"/>
      <c r="F262" s="40">
        <f t="shared" si="21"/>
        <v>1467.74</v>
      </c>
      <c r="G262" s="40">
        <f t="shared" si="22"/>
        <v>3115.45</v>
      </c>
      <c r="H262" s="40">
        <f t="shared" si="23"/>
        <v>437206.93000000046</v>
      </c>
    </row>
    <row r="263" spans="1:8" x14ac:dyDescent="0.2">
      <c r="A263" s="38">
        <f t="shared" si="18"/>
        <v>246</v>
      </c>
      <c r="B263" s="39">
        <f t="shared" si="19"/>
        <v>49461</v>
      </c>
      <c r="C263" s="40">
        <f t="shared" si="20"/>
        <v>4583.1899999999996</v>
      </c>
      <c r="D263" s="42"/>
      <c r="E263" s="40"/>
      <c r="F263" s="40">
        <f t="shared" si="21"/>
        <v>1457.36</v>
      </c>
      <c r="G263" s="40">
        <f t="shared" si="22"/>
        <v>3125.83</v>
      </c>
      <c r="H263" s="40">
        <f t="shared" si="23"/>
        <v>434081.10000000044</v>
      </c>
    </row>
    <row r="264" spans="1:8" x14ac:dyDescent="0.2">
      <c r="A264" s="38">
        <f t="shared" si="18"/>
        <v>247</v>
      </c>
      <c r="B264" s="39">
        <f t="shared" si="19"/>
        <v>49491</v>
      </c>
      <c r="C264" s="40">
        <f t="shared" si="20"/>
        <v>4583.1899999999996</v>
      </c>
      <c r="D264" s="42"/>
      <c r="E264" s="40"/>
      <c r="F264" s="40">
        <f t="shared" si="21"/>
        <v>1446.94</v>
      </c>
      <c r="G264" s="40">
        <f t="shared" si="22"/>
        <v>3136.2499999999995</v>
      </c>
      <c r="H264" s="40">
        <f t="shared" si="23"/>
        <v>430944.85000000044</v>
      </c>
    </row>
    <row r="265" spans="1:8" x14ac:dyDescent="0.2">
      <c r="A265" s="38">
        <f t="shared" si="18"/>
        <v>248</v>
      </c>
      <c r="B265" s="39">
        <f t="shared" si="19"/>
        <v>49522</v>
      </c>
      <c r="C265" s="40">
        <f t="shared" si="20"/>
        <v>4583.1899999999996</v>
      </c>
      <c r="D265" s="42"/>
      <c r="E265" s="40"/>
      <c r="F265" s="40">
        <f t="shared" si="21"/>
        <v>1436.48</v>
      </c>
      <c r="G265" s="40">
        <f t="shared" si="22"/>
        <v>3146.7099999999996</v>
      </c>
      <c r="H265" s="40">
        <f t="shared" si="23"/>
        <v>427798.14000000042</v>
      </c>
    </row>
    <row r="266" spans="1:8" x14ac:dyDescent="0.2">
      <c r="A266" s="38">
        <f t="shared" si="18"/>
        <v>249</v>
      </c>
      <c r="B266" s="39">
        <f t="shared" si="19"/>
        <v>49553</v>
      </c>
      <c r="C266" s="40">
        <f t="shared" si="20"/>
        <v>4583.1899999999996</v>
      </c>
      <c r="D266" s="42"/>
      <c r="E266" s="40"/>
      <c r="F266" s="40">
        <f t="shared" si="21"/>
        <v>1425.99</v>
      </c>
      <c r="G266" s="40">
        <f t="shared" si="22"/>
        <v>3157.2</v>
      </c>
      <c r="H266" s="40">
        <f t="shared" si="23"/>
        <v>424640.94000000041</v>
      </c>
    </row>
    <row r="267" spans="1:8" x14ac:dyDescent="0.2">
      <c r="A267" s="38">
        <f t="shared" si="18"/>
        <v>250</v>
      </c>
      <c r="B267" s="39">
        <f t="shared" si="19"/>
        <v>49583</v>
      </c>
      <c r="C267" s="40">
        <f t="shared" si="20"/>
        <v>4583.1899999999996</v>
      </c>
      <c r="D267" s="42"/>
      <c r="E267" s="40"/>
      <c r="F267" s="40">
        <f t="shared" si="21"/>
        <v>1415.47</v>
      </c>
      <c r="G267" s="40">
        <f t="shared" si="22"/>
        <v>3167.7199999999993</v>
      </c>
      <c r="H267" s="40">
        <f t="shared" si="23"/>
        <v>421473.22000000044</v>
      </c>
    </row>
    <row r="268" spans="1:8" x14ac:dyDescent="0.2">
      <c r="A268" s="38">
        <f t="shared" si="18"/>
        <v>251</v>
      </c>
      <c r="B268" s="39">
        <f t="shared" si="19"/>
        <v>49614</v>
      </c>
      <c r="C268" s="40">
        <f t="shared" si="20"/>
        <v>4583.1899999999996</v>
      </c>
      <c r="D268" s="42"/>
      <c r="E268" s="40"/>
      <c r="F268" s="40">
        <f t="shared" si="21"/>
        <v>1404.91</v>
      </c>
      <c r="G268" s="40">
        <f t="shared" si="22"/>
        <v>3178.2799999999997</v>
      </c>
      <c r="H268" s="40">
        <f t="shared" si="23"/>
        <v>418294.94000000041</v>
      </c>
    </row>
    <row r="269" spans="1:8" x14ac:dyDescent="0.2">
      <c r="A269" s="38">
        <f t="shared" si="18"/>
        <v>252</v>
      </c>
      <c r="B269" s="39">
        <f t="shared" si="19"/>
        <v>49644</v>
      </c>
      <c r="C269" s="40">
        <f t="shared" si="20"/>
        <v>4583.1899999999996</v>
      </c>
      <c r="D269" s="42"/>
      <c r="E269" s="40"/>
      <c r="F269" s="40">
        <f t="shared" si="21"/>
        <v>1394.32</v>
      </c>
      <c r="G269" s="40">
        <f t="shared" si="22"/>
        <v>3188.87</v>
      </c>
      <c r="H269" s="40">
        <f t="shared" si="23"/>
        <v>415106.07000000041</v>
      </c>
    </row>
    <row r="270" spans="1:8" x14ac:dyDescent="0.2">
      <c r="A270" s="38">
        <f t="shared" si="18"/>
        <v>253</v>
      </c>
      <c r="B270" s="39">
        <f t="shared" si="19"/>
        <v>49675</v>
      </c>
      <c r="C270" s="40">
        <f t="shared" si="20"/>
        <v>4583.1899999999996</v>
      </c>
      <c r="D270" s="42"/>
      <c r="E270" s="40"/>
      <c r="F270" s="40">
        <f t="shared" si="21"/>
        <v>1383.69</v>
      </c>
      <c r="G270" s="40">
        <f t="shared" si="22"/>
        <v>3199.4999999999995</v>
      </c>
      <c r="H270" s="40">
        <f t="shared" si="23"/>
        <v>411906.57000000041</v>
      </c>
    </row>
    <row r="271" spans="1:8" x14ac:dyDescent="0.2">
      <c r="A271" s="38">
        <f t="shared" si="18"/>
        <v>254</v>
      </c>
      <c r="B271" s="39">
        <f t="shared" si="19"/>
        <v>49706</v>
      </c>
      <c r="C271" s="40">
        <f t="shared" si="20"/>
        <v>4583.1899999999996</v>
      </c>
      <c r="D271" s="42"/>
      <c r="E271" s="40"/>
      <c r="F271" s="40">
        <f t="shared" si="21"/>
        <v>1373.02</v>
      </c>
      <c r="G271" s="40">
        <f t="shared" si="22"/>
        <v>3210.1699999999996</v>
      </c>
      <c r="H271" s="40">
        <f t="shared" si="23"/>
        <v>408696.40000000043</v>
      </c>
    </row>
    <row r="272" spans="1:8" x14ac:dyDescent="0.2">
      <c r="A272" s="38">
        <f t="shared" si="18"/>
        <v>255</v>
      </c>
      <c r="B272" s="39">
        <f t="shared" si="19"/>
        <v>49735</v>
      </c>
      <c r="C272" s="40">
        <f t="shared" si="20"/>
        <v>4583.1899999999996</v>
      </c>
      <c r="D272" s="42"/>
      <c r="E272" s="40"/>
      <c r="F272" s="40">
        <f t="shared" si="21"/>
        <v>1362.32</v>
      </c>
      <c r="G272" s="40">
        <f t="shared" si="22"/>
        <v>3220.87</v>
      </c>
      <c r="H272" s="40">
        <f t="shared" si="23"/>
        <v>405475.53000000044</v>
      </c>
    </row>
    <row r="273" spans="1:8" x14ac:dyDescent="0.2">
      <c r="A273" s="38">
        <f t="shared" si="18"/>
        <v>256</v>
      </c>
      <c r="B273" s="39">
        <f t="shared" si="19"/>
        <v>49766</v>
      </c>
      <c r="C273" s="40">
        <f t="shared" si="20"/>
        <v>4583.1899999999996</v>
      </c>
      <c r="D273" s="42"/>
      <c r="E273" s="40"/>
      <c r="F273" s="40">
        <f t="shared" si="21"/>
        <v>1351.59</v>
      </c>
      <c r="G273" s="40">
        <f t="shared" si="22"/>
        <v>3231.5999999999995</v>
      </c>
      <c r="H273" s="40">
        <f t="shared" si="23"/>
        <v>402243.93000000046</v>
      </c>
    </row>
    <row r="274" spans="1:8" x14ac:dyDescent="0.2">
      <c r="A274" s="38">
        <f t="shared" ref="A274:A337" si="24">IF(H273="","",IF(roundOpt,IF(OR(A273&gt;=nper,ROUND(H273,2)&lt;=0),"",A273+1),IF(OR(A273&gt;=nper,H273&lt;=0),"",A273+1)))</f>
        <v>257</v>
      </c>
      <c r="B274" s="39">
        <f t="shared" ref="B274:B337" si="25">IF(A274="","",IF(OR(periods_per_year=26,periods_per_year=52),IF(periods_per_year=26,IF(A274=1,fpdate,B273+14),IF(periods_per_year=52,IF(A274=1,fpdate,B273+7),"n/a")),IF(periods_per_year=24,DATE(YEAR(fpdate),MONTH(fpdate)+(A274-1)/2+IF(AND(DAY(fpdate)&gt;=15,MOD(A274,2)=0),1,0),IF(MOD(A274,2)=0,IF(DAY(fpdate)&gt;=15,DAY(fpdate)-14,DAY(fpdate)+14),DAY(fpdate))),IF(DAY(DATE(YEAR(fpdate),MONTH(fpdate)+(A274-1)*months_per_period,DAY(fpdate)))&lt;&gt;DAY(fpdate),DATE(YEAR(fpdate),MONTH(fpdate)+(A274-1)*months_per_period+1,0),DATE(YEAR(fpdate),MONTH(fpdate)+(A274-1)*months_per_period,DAY(fpdate))))))</f>
        <v>49796</v>
      </c>
      <c r="C274" s="40">
        <f t="shared" ref="C274:C337" si="26">IF(A274="","",IF(roundOpt,IF(OR(A274=nper,payment&gt;ROUND((1+rate)*H273,2)),ROUND((1+rate)*H273,2),payment),IF(OR(A274=nper,payment&gt;(1+rate)*H273),(1+rate)*H273,payment)))</f>
        <v>4583.1899999999996</v>
      </c>
      <c r="D274" s="42"/>
      <c r="E274" s="40"/>
      <c r="F274" s="40">
        <f t="shared" ref="F274:F337" si="27">IF(A274="","",IF(AND(A274=1,pmtType=1),0,IF(roundOpt,ROUND(rate*H273,2),rate*H273)))</f>
        <v>1340.81</v>
      </c>
      <c r="G274" s="40">
        <f t="shared" ref="G274:G337" si="28">IF(A274="","",C274-F274+D274)</f>
        <v>3242.3799999999997</v>
      </c>
      <c r="H274" s="40">
        <f t="shared" ref="H274:H337" si="29">IF(A274="","",H273-G274)</f>
        <v>399001.55000000045</v>
      </c>
    </row>
    <row r="275" spans="1:8" x14ac:dyDescent="0.2">
      <c r="A275" s="38">
        <f t="shared" si="24"/>
        <v>258</v>
      </c>
      <c r="B275" s="39">
        <f t="shared" si="25"/>
        <v>49827</v>
      </c>
      <c r="C275" s="40">
        <f t="shared" si="26"/>
        <v>4583.1899999999996</v>
      </c>
      <c r="D275" s="42"/>
      <c r="E275" s="40"/>
      <c r="F275" s="40">
        <f t="shared" si="27"/>
        <v>1330.01</v>
      </c>
      <c r="G275" s="40">
        <f t="shared" si="28"/>
        <v>3253.1799999999994</v>
      </c>
      <c r="H275" s="40">
        <f t="shared" si="29"/>
        <v>395748.37000000046</v>
      </c>
    </row>
    <row r="276" spans="1:8" x14ac:dyDescent="0.2">
      <c r="A276" s="38">
        <f t="shared" si="24"/>
        <v>259</v>
      </c>
      <c r="B276" s="39">
        <f t="shared" si="25"/>
        <v>49857</v>
      </c>
      <c r="C276" s="40">
        <f t="shared" si="26"/>
        <v>4583.1899999999996</v>
      </c>
      <c r="D276" s="42"/>
      <c r="E276" s="40"/>
      <c r="F276" s="40">
        <f t="shared" si="27"/>
        <v>1319.16</v>
      </c>
      <c r="G276" s="40">
        <f t="shared" si="28"/>
        <v>3264.0299999999997</v>
      </c>
      <c r="H276" s="40">
        <f t="shared" si="29"/>
        <v>392484.34000000043</v>
      </c>
    </row>
    <row r="277" spans="1:8" x14ac:dyDescent="0.2">
      <c r="A277" s="38">
        <f t="shared" si="24"/>
        <v>260</v>
      </c>
      <c r="B277" s="39">
        <f t="shared" si="25"/>
        <v>49888</v>
      </c>
      <c r="C277" s="40">
        <f t="shared" si="26"/>
        <v>4583.1899999999996</v>
      </c>
      <c r="D277" s="42"/>
      <c r="E277" s="40"/>
      <c r="F277" s="40">
        <f t="shared" si="27"/>
        <v>1308.28</v>
      </c>
      <c r="G277" s="40">
        <f t="shared" si="28"/>
        <v>3274.91</v>
      </c>
      <c r="H277" s="40">
        <f t="shared" si="29"/>
        <v>389209.43000000046</v>
      </c>
    </row>
    <row r="278" spans="1:8" x14ac:dyDescent="0.2">
      <c r="A278" s="38">
        <f t="shared" si="24"/>
        <v>261</v>
      </c>
      <c r="B278" s="39">
        <f t="shared" si="25"/>
        <v>49919</v>
      </c>
      <c r="C278" s="40">
        <f t="shared" si="26"/>
        <v>4583.1899999999996</v>
      </c>
      <c r="D278" s="42"/>
      <c r="E278" s="40"/>
      <c r="F278" s="40">
        <f t="shared" si="27"/>
        <v>1297.3599999999999</v>
      </c>
      <c r="G278" s="40">
        <f t="shared" si="28"/>
        <v>3285.83</v>
      </c>
      <c r="H278" s="40">
        <f t="shared" si="29"/>
        <v>385923.60000000044</v>
      </c>
    </row>
    <row r="279" spans="1:8" x14ac:dyDescent="0.2">
      <c r="A279" s="38">
        <f t="shared" si="24"/>
        <v>262</v>
      </c>
      <c r="B279" s="39">
        <f t="shared" si="25"/>
        <v>49949</v>
      </c>
      <c r="C279" s="40">
        <f t="shared" si="26"/>
        <v>4583.1899999999996</v>
      </c>
      <c r="D279" s="42"/>
      <c r="E279" s="40"/>
      <c r="F279" s="40">
        <f t="shared" si="27"/>
        <v>1286.4100000000001</v>
      </c>
      <c r="G279" s="40">
        <f t="shared" si="28"/>
        <v>3296.7799999999997</v>
      </c>
      <c r="H279" s="40">
        <f t="shared" si="29"/>
        <v>382626.82000000041</v>
      </c>
    </row>
    <row r="280" spans="1:8" x14ac:dyDescent="0.2">
      <c r="A280" s="38">
        <f t="shared" si="24"/>
        <v>263</v>
      </c>
      <c r="B280" s="39">
        <f t="shared" si="25"/>
        <v>49980</v>
      </c>
      <c r="C280" s="40">
        <f t="shared" si="26"/>
        <v>4583.1899999999996</v>
      </c>
      <c r="D280" s="42"/>
      <c r="E280" s="40"/>
      <c r="F280" s="40">
        <f t="shared" si="27"/>
        <v>1275.42</v>
      </c>
      <c r="G280" s="40">
        <f t="shared" si="28"/>
        <v>3307.7699999999995</v>
      </c>
      <c r="H280" s="40">
        <f t="shared" si="29"/>
        <v>379319.0500000004</v>
      </c>
    </row>
    <row r="281" spans="1:8" x14ac:dyDescent="0.2">
      <c r="A281" s="38">
        <f t="shared" si="24"/>
        <v>264</v>
      </c>
      <c r="B281" s="39">
        <f t="shared" si="25"/>
        <v>50010</v>
      </c>
      <c r="C281" s="40">
        <f t="shared" si="26"/>
        <v>4583.1899999999996</v>
      </c>
      <c r="D281" s="42"/>
      <c r="E281" s="40"/>
      <c r="F281" s="40">
        <f t="shared" si="27"/>
        <v>1264.4000000000001</v>
      </c>
      <c r="G281" s="40">
        <f t="shared" si="28"/>
        <v>3318.7899999999995</v>
      </c>
      <c r="H281" s="40">
        <f t="shared" si="29"/>
        <v>376000.26000000042</v>
      </c>
    </row>
    <row r="282" spans="1:8" x14ac:dyDescent="0.2">
      <c r="A282" s="38">
        <f t="shared" si="24"/>
        <v>265</v>
      </c>
      <c r="B282" s="39">
        <f t="shared" si="25"/>
        <v>50041</v>
      </c>
      <c r="C282" s="40">
        <f t="shared" si="26"/>
        <v>4583.1899999999996</v>
      </c>
      <c r="D282" s="42"/>
      <c r="E282" s="40"/>
      <c r="F282" s="40">
        <f t="shared" si="27"/>
        <v>1253.33</v>
      </c>
      <c r="G282" s="40">
        <f t="shared" si="28"/>
        <v>3329.8599999999997</v>
      </c>
      <c r="H282" s="40">
        <f t="shared" si="29"/>
        <v>372670.40000000043</v>
      </c>
    </row>
    <row r="283" spans="1:8" x14ac:dyDescent="0.2">
      <c r="A283" s="38">
        <f t="shared" si="24"/>
        <v>266</v>
      </c>
      <c r="B283" s="39">
        <f t="shared" si="25"/>
        <v>50072</v>
      </c>
      <c r="C283" s="40">
        <f t="shared" si="26"/>
        <v>4583.1899999999996</v>
      </c>
      <c r="D283" s="42"/>
      <c r="E283" s="40"/>
      <c r="F283" s="40">
        <f t="shared" si="27"/>
        <v>1242.23</v>
      </c>
      <c r="G283" s="40">
        <f t="shared" si="28"/>
        <v>3340.9599999999996</v>
      </c>
      <c r="H283" s="40">
        <f t="shared" si="29"/>
        <v>369329.44000000041</v>
      </c>
    </row>
    <row r="284" spans="1:8" x14ac:dyDescent="0.2">
      <c r="A284" s="38">
        <f t="shared" si="24"/>
        <v>267</v>
      </c>
      <c r="B284" s="39">
        <f t="shared" si="25"/>
        <v>50100</v>
      </c>
      <c r="C284" s="40">
        <f t="shared" si="26"/>
        <v>4583.1899999999996</v>
      </c>
      <c r="D284" s="42"/>
      <c r="E284" s="40"/>
      <c r="F284" s="40">
        <f t="shared" si="27"/>
        <v>1231.0999999999999</v>
      </c>
      <c r="G284" s="40">
        <f t="shared" si="28"/>
        <v>3352.0899999999997</v>
      </c>
      <c r="H284" s="40">
        <f t="shared" si="29"/>
        <v>365977.35000000038</v>
      </c>
    </row>
    <row r="285" spans="1:8" x14ac:dyDescent="0.2">
      <c r="A285" s="38">
        <f t="shared" si="24"/>
        <v>268</v>
      </c>
      <c r="B285" s="39">
        <f t="shared" si="25"/>
        <v>50131</v>
      </c>
      <c r="C285" s="40">
        <f t="shared" si="26"/>
        <v>4583.1899999999996</v>
      </c>
      <c r="D285" s="42"/>
      <c r="E285" s="40"/>
      <c r="F285" s="40">
        <f t="shared" si="27"/>
        <v>1219.92</v>
      </c>
      <c r="G285" s="40">
        <f t="shared" si="28"/>
        <v>3363.2699999999995</v>
      </c>
      <c r="H285" s="40">
        <f t="shared" si="29"/>
        <v>362614.08000000037</v>
      </c>
    </row>
    <row r="286" spans="1:8" x14ac:dyDescent="0.2">
      <c r="A286" s="38">
        <f t="shared" si="24"/>
        <v>269</v>
      </c>
      <c r="B286" s="39">
        <f t="shared" si="25"/>
        <v>50161</v>
      </c>
      <c r="C286" s="40">
        <f t="shared" si="26"/>
        <v>4583.1899999999996</v>
      </c>
      <c r="D286" s="42"/>
      <c r="E286" s="40"/>
      <c r="F286" s="40">
        <f t="shared" si="27"/>
        <v>1208.71</v>
      </c>
      <c r="G286" s="40">
        <f t="shared" si="28"/>
        <v>3374.4799999999996</v>
      </c>
      <c r="H286" s="40">
        <f t="shared" si="29"/>
        <v>359239.60000000038</v>
      </c>
    </row>
    <row r="287" spans="1:8" x14ac:dyDescent="0.2">
      <c r="A287" s="38">
        <f t="shared" si="24"/>
        <v>270</v>
      </c>
      <c r="B287" s="39">
        <f t="shared" si="25"/>
        <v>50192</v>
      </c>
      <c r="C287" s="40">
        <f t="shared" si="26"/>
        <v>4583.1899999999996</v>
      </c>
      <c r="D287" s="42"/>
      <c r="E287" s="40"/>
      <c r="F287" s="40">
        <f t="shared" si="27"/>
        <v>1197.47</v>
      </c>
      <c r="G287" s="40">
        <f t="shared" si="28"/>
        <v>3385.7199999999993</v>
      </c>
      <c r="H287" s="40">
        <f t="shared" si="29"/>
        <v>355853.88000000041</v>
      </c>
    </row>
    <row r="288" spans="1:8" x14ac:dyDescent="0.2">
      <c r="A288" s="38">
        <f t="shared" si="24"/>
        <v>271</v>
      </c>
      <c r="B288" s="39">
        <f t="shared" si="25"/>
        <v>50222</v>
      </c>
      <c r="C288" s="40">
        <f t="shared" si="26"/>
        <v>4583.1899999999996</v>
      </c>
      <c r="D288" s="42"/>
      <c r="E288" s="40"/>
      <c r="F288" s="40">
        <f t="shared" si="27"/>
        <v>1186.18</v>
      </c>
      <c r="G288" s="40">
        <f t="shared" si="28"/>
        <v>3397.0099999999993</v>
      </c>
      <c r="H288" s="40">
        <f t="shared" si="29"/>
        <v>352456.8700000004</v>
      </c>
    </row>
    <row r="289" spans="1:8" x14ac:dyDescent="0.2">
      <c r="A289" s="38">
        <f t="shared" si="24"/>
        <v>272</v>
      </c>
      <c r="B289" s="39">
        <f t="shared" si="25"/>
        <v>50253</v>
      </c>
      <c r="C289" s="40">
        <f t="shared" si="26"/>
        <v>4583.1899999999996</v>
      </c>
      <c r="D289" s="42"/>
      <c r="E289" s="40"/>
      <c r="F289" s="40">
        <f t="shared" si="27"/>
        <v>1174.8599999999999</v>
      </c>
      <c r="G289" s="40">
        <f t="shared" si="28"/>
        <v>3408.33</v>
      </c>
      <c r="H289" s="40">
        <f t="shared" si="29"/>
        <v>349048.54000000039</v>
      </c>
    </row>
    <row r="290" spans="1:8" x14ac:dyDescent="0.2">
      <c r="A290" s="38">
        <f t="shared" si="24"/>
        <v>273</v>
      </c>
      <c r="B290" s="39">
        <f t="shared" si="25"/>
        <v>50284</v>
      </c>
      <c r="C290" s="40">
        <f t="shared" si="26"/>
        <v>4583.1899999999996</v>
      </c>
      <c r="D290" s="42"/>
      <c r="E290" s="40"/>
      <c r="F290" s="40">
        <f t="shared" si="27"/>
        <v>1163.5</v>
      </c>
      <c r="G290" s="40">
        <f t="shared" si="28"/>
        <v>3419.6899999999996</v>
      </c>
      <c r="H290" s="40">
        <f t="shared" si="29"/>
        <v>345628.85000000038</v>
      </c>
    </row>
    <row r="291" spans="1:8" x14ac:dyDescent="0.2">
      <c r="A291" s="38">
        <f t="shared" si="24"/>
        <v>274</v>
      </c>
      <c r="B291" s="39">
        <f t="shared" si="25"/>
        <v>50314</v>
      </c>
      <c r="C291" s="40">
        <f t="shared" si="26"/>
        <v>4583.1899999999996</v>
      </c>
      <c r="D291" s="42"/>
      <c r="E291" s="40"/>
      <c r="F291" s="40">
        <f t="shared" si="27"/>
        <v>1152.0999999999999</v>
      </c>
      <c r="G291" s="40">
        <f t="shared" si="28"/>
        <v>3431.0899999999997</v>
      </c>
      <c r="H291" s="40">
        <f t="shared" si="29"/>
        <v>342197.76000000036</v>
      </c>
    </row>
    <row r="292" spans="1:8" x14ac:dyDescent="0.2">
      <c r="A292" s="38">
        <f t="shared" si="24"/>
        <v>275</v>
      </c>
      <c r="B292" s="39">
        <f t="shared" si="25"/>
        <v>50345</v>
      </c>
      <c r="C292" s="40">
        <f t="shared" si="26"/>
        <v>4583.1899999999996</v>
      </c>
      <c r="D292" s="42"/>
      <c r="E292" s="40"/>
      <c r="F292" s="40">
        <f t="shared" si="27"/>
        <v>1140.6600000000001</v>
      </c>
      <c r="G292" s="40">
        <f t="shared" si="28"/>
        <v>3442.5299999999997</v>
      </c>
      <c r="H292" s="40">
        <f t="shared" si="29"/>
        <v>338755.23000000033</v>
      </c>
    </row>
    <row r="293" spans="1:8" x14ac:dyDescent="0.2">
      <c r="A293" s="38">
        <f t="shared" si="24"/>
        <v>276</v>
      </c>
      <c r="B293" s="39">
        <f t="shared" si="25"/>
        <v>50375</v>
      </c>
      <c r="C293" s="40">
        <f t="shared" si="26"/>
        <v>4583.1899999999996</v>
      </c>
      <c r="D293" s="42"/>
      <c r="E293" s="40"/>
      <c r="F293" s="40">
        <f t="shared" si="27"/>
        <v>1129.18</v>
      </c>
      <c r="G293" s="40">
        <f t="shared" si="28"/>
        <v>3454.0099999999993</v>
      </c>
      <c r="H293" s="40">
        <f t="shared" si="29"/>
        <v>335301.22000000032</v>
      </c>
    </row>
    <row r="294" spans="1:8" x14ac:dyDescent="0.2">
      <c r="A294" s="38">
        <f t="shared" si="24"/>
        <v>277</v>
      </c>
      <c r="B294" s="39">
        <f t="shared" si="25"/>
        <v>50406</v>
      </c>
      <c r="C294" s="40">
        <f t="shared" si="26"/>
        <v>4583.1899999999996</v>
      </c>
      <c r="D294" s="42"/>
      <c r="E294" s="40"/>
      <c r="F294" s="40">
        <f t="shared" si="27"/>
        <v>1117.67</v>
      </c>
      <c r="G294" s="40">
        <f t="shared" si="28"/>
        <v>3465.5199999999995</v>
      </c>
      <c r="H294" s="40">
        <f t="shared" si="29"/>
        <v>331835.7000000003</v>
      </c>
    </row>
    <row r="295" spans="1:8" x14ac:dyDescent="0.2">
      <c r="A295" s="38">
        <f t="shared" si="24"/>
        <v>278</v>
      </c>
      <c r="B295" s="39">
        <f t="shared" si="25"/>
        <v>50437</v>
      </c>
      <c r="C295" s="40">
        <f t="shared" si="26"/>
        <v>4583.1899999999996</v>
      </c>
      <c r="D295" s="42"/>
      <c r="E295" s="40"/>
      <c r="F295" s="40">
        <f t="shared" si="27"/>
        <v>1106.1199999999999</v>
      </c>
      <c r="G295" s="40">
        <f t="shared" si="28"/>
        <v>3477.0699999999997</v>
      </c>
      <c r="H295" s="40">
        <f t="shared" si="29"/>
        <v>328358.6300000003</v>
      </c>
    </row>
    <row r="296" spans="1:8" x14ac:dyDescent="0.2">
      <c r="A296" s="38">
        <f t="shared" si="24"/>
        <v>279</v>
      </c>
      <c r="B296" s="39">
        <f t="shared" si="25"/>
        <v>50465</v>
      </c>
      <c r="C296" s="40">
        <f t="shared" si="26"/>
        <v>4583.1899999999996</v>
      </c>
      <c r="D296" s="42"/>
      <c r="E296" s="40"/>
      <c r="F296" s="40">
        <f t="shared" si="27"/>
        <v>1094.53</v>
      </c>
      <c r="G296" s="40">
        <f t="shared" si="28"/>
        <v>3488.66</v>
      </c>
      <c r="H296" s="40">
        <f t="shared" si="29"/>
        <v>324869.97000000032</v>
      </c>
    </row>
    <row r="297" spans="1:8" x14ac:dyDescent="0.2">
      <c r="A297" s="38">
        <f t="shared" si="24"/>
        <v>280</v>
      </c>
      <c r="B297" s="39">
        <f t="shared" si="25"/>
        <v>50496</v>
      </c>
      <c r="C297" s="40">
        <f t="shared" si="26"/>
        <v>4583.1899999999996</v>
      </c>
      <c r="D297" s="42"/>
      <c r="E297" s="40"/>
      <c r="F297" s="40">
        <f t="shared" si="27"/>
        <v>1082.9000000000001</v>
      </c>
      <c r="G297" s="40">
        <f t="shared" si="28"/>
        <v>3500.2899999999995</v>
      </c>
      <c r="H297" s="40">
        <f t="shared" si="29"/>
        <v>321369.68000000034</v>
      </c>
    </row>
    <row r="298" spans="1:8" x14ac:dyDescent="0.2">
      <c r="A298" s="38">
        <f t="shared" si="24"/>
        <v>281</v>
      </c>
      <c r="B298" s="39">
        <f t="shared" si="25"/>
        <v>50526</v>
      </c>
      <c r="C298" s="40">
        <f t="shared" si="26"/>
        <v>4583.1899999999996</v>
      </c>
      <c r="D298" s="42"/>
      <c r="E298" s="40"/>
      <c r="F298" s="40">
        <f t="shared" si="27"/>
        <v>1071.23</v>
      </c>
      <c r="G298" s="40">
        <f t="shared" si="28"/>
        <v>3511.9599999999996</v>
      </c>
      <c r="H298" s="40">
        <f t="shared" si="29"/>
        <v>317857.72000000032</v>
      </c>
    </row>
    <row r="299" spans="1:8" x14ac:dyDescent="0.2">
      <c r="A299" s="38">
        <f t="shared" si="24"/>
        <v>282</v>
      </c>
      <c r="B299" s="39">
        <f t="shared" si="25"/>
        <v>50557</v>
      </c>
      <c r="C299" s="40">
        <f t="shared" si="26"/>
        <v>4583.1899999999996</v>
      </c>
      <c r="D299" s="42"/>
      <c r="E299" s="40"/>
      <c r="F299" s="40">
        <f t="shared" si="27"/>
        <v>1059.53</v>
      </c>
      <c r="G299" s="40">
        <f t="shared" si="28"/>
        <v>3523.66</v>
      </c>
      <c r="H299" s="40">
        <f t="shared" si="29"/>
        <v>314334.06000000035</v>
      </c>
    </row>
    <row r="300" spans="1:8" x14ac:dyDescent="0.2">
      <c r="A300" s="38">
        <f t="shared" si="24"/>
        <v>283</v>
      </c>
      <c r="B300" s="39">
        <f t="shared" si="25"/>
        <v>50587</v>
      </c>
      <c r="C300" s="40">
        <f t="shared" si="26"/>
        <v>4583.1899999999996</v>
      </c>
      <c r="D300" s="42"/>
      <c r="E300" s="40"/>
      <c r="F300" s="40">
        <f t="shared" si="27"/>
        <v>1047.78</v>
      </c>
      <c r="G300" s="40">
        <f t="shared" si="28"/>
        <v>3535.41</v>
      </c>
      <c r="H300" s="40">
        <f t="shared" si="29"/>
        <v>310798.65000000037</v>
      </c>
    </row>
    <row r="301" spans="1:8" x14ac:dyDescent="0.2">
      <c r="A301" s="38">
        <f t="shared" si="24"/>
        <v>284</v>
      </c>
      <c r="B301" s="39">
        <f t="shared" si="25"/>
        <v>50618</v>
      </c>
      <c r="C301" s="40">
        <f t="shared" si="26"/>
        <v>4583.1899999999996</v>
      </c>
      <c r="D301" s="42"/>
      <c r="E301" s="40"/>
      <c r="F301" s="40">
        <f t="shared" si="27"/>
        <v>1036</v>
      </c>
      <c r="G301" s="40">
        <f t="shared" si="28"/>
        <v>3547.1899999999996</v>
      </c>
      <c r="H301" s="40">
        <f t="shared" si="29"/>
        <v>307251.46000000037</v>
      </c>
    </row>
    <row r="302" spans="1:8" x14ac:dyDescent="0.2">
      <c r="A302" s="38">
        <f t="shared" si="24"/>
        <v>285</v>
      </c>
      <c r="B302" s="39">
        <f t="shared" si="25"/>
        <v>50649</v>
      </c>
      <c r="C302" s="40">
        <f t="shared" si="26"/>
        <v>4583.1899999999996</v>
      </c>
      <c r="D302" s="42"/>
      <c r="E302" s="40"/>
      <c r="F302" s="40">
        <f t="shared" si="27"/>
        <v>1024.17</v>
      </c>
      <c r="G302" s="40">
        <f t="shared" si="28"/>
        <v>3559.0199999999995</v>
      </c>
      <c r="H302" s="40">
        <f t="shared" si="29"/>
        <v>303692.44000000035</v>
      </c>
    </row>
    <row r="303" spans="1:8" x14ac:dyDescent="0.2">
      <c r="A303" s="38">
        <f t="shared" si="24"/>
        <v>286</v>
      </c>
      <c r="B303" s="39">
        <f t="shared" si="25"/>
        <v>50679</v>
      </c>
      <c r="C303" s="40">
        <f t="shared" si="26"/>
        <v>4583.1899999999996</v>
      </c>
      <c r="D303" s="42"/>
      <c r="E303" s="40"/>
      <c r="F303" s="40">
        <f t="shared" si="27"/>
        <v>1012.31</v>
      </c>
      <c r="G303" s="40">
        <f t="shared" si="28"/>
        <v>3570.8799999999997</v>
      </c>
      <c r="H303" s="40">
        <f t="shared" si="29"/>
        <v>300121.56000000035</v>
      </c>
    </row>
    <row r="304" spans="1:8" x14ac:dyDescent="0.2">
      <c r="A304" s="38">
        <f t="shared" si="24"/>
        <v>287</v>
      </c>
      <c r="B304" s="39">
        <f t="shared" si="25"/>
        <v>50710</v>
      </c>
      <c r="C304" s="40">
        <f t="shared" si="26"/>
        <v>4583.1899999999996</v>
      </c>
      <c r="D304" s="42"/>
      <c r="E304" s="40"/>
      <c r="F304" s="40">
        <f t="shared" si="27"/>
        <v>1000.41</v>
      </c>
      <c r="G304" s="40">
        <f t="shared" si="28"/>
        <v>3582.7799999999997</v>
      </c>
      <c r="H304" s="40">
        <f t="shared" si="29"/>
        <v>296538.78000000032</v>
      </c>
    </row>
    <row r="305" spans="1:8" x14ac:dyDescent="0.2">
      <c r="A305" s="38">
        <f t="shared" si="24"/>
        <v>288</v>
      </c>
      <c r="B305" s="39">
        <f t="shared" si="25"/>
        <v>50740</v>
      </c>
      <c r="C305" s="40">
        <f t="shared" si="26"/>
        <v>4583.1899999999996</v>
      </c>
      <c r="D305" s="42"/>
      <c r="E305" s="40"/>
      <c r="F305" s="40">
        <f t="shared" si="27"/>
        <v>988.46</v>
      </c>
      <c r="G305" s="40">
        <f t="shared" si="28"/>
        <v>3594.7299999999996</v>
      </c>
      <c r="H305" s="40">
        <f t="shared" si="29"/>
        <v>292944.05000000034</v>
      </c>
    </row>
    <row r="306" spans="1:8" x14ac:dyDescent="0.2">
      <c r="A306" s="38">
        <f t="shared" si="24"/>
        <v>289</v>
      </c>
      <c r="B306" s="39">
        <f t="shared" si="25"/>
        <v>50771</v>
      </c>
      <c r="C306" s="40">
        <f t="shared" si="26"/>
        <v>4583.1899999999996</v>
      </c>
      <c r="D306" s="42"/>
      <c r="E306" s="40"/>
      <c r="F306" s="40">
        <f t="shared" si="27"/>
        <v>976.48</v>
      </c>
      <c r="G306" s="40">
        <f t="shared" si="28"/>
        <v>3606.7099999999996</v>
      </c>
      <c r="H306" s="40">
        <f t="shared" si="29"/>
        <v>289337.34000000032</v>
      </c>
    </row>
    <row r="307" spans="1:8" x14ac:dyDescent="0.2">
      <c r="A307" s="38">
        <f t="shared" si="24"/>
        <v>290</v>
      </c>
      <c r="B307" s="39">
        <f t="shared" si="25"/>
        <v>50802</v>
      </c>
      <c r="C307" s="40">
        <f t="shared" si="26"/>
        <v>4583.1899999999996</v>
      </c>
      <c r="D307" s="42"/>
      <c r="E307" s="40"/>
      <c r="F307" s="40">
        <f t="shared" si="27"/>
        <v>964.46</v>
      </c>
      <c r="G307" s="40">
        <f t="shared" si="28"/>
        <v>3618.7299999999996</v>
      </c>
      <c r="H307" s="40">
        <f t="shared" si="29"/>
        <v>285718.61000000034</v>
      </c>
    </row>
    <row r="308" spans="1:8" x14ac:dyDescent="0.2">
      <c r="A308" s="38">
        <f t="shared" si="24"/>
        <v>291</v>
      </c>
      <c r="B308" s="39">
        <f t="shared" si="25"/>
        <v>50830</v>
      </c>
      <c r="C308" s="40">
        <f t="shared" si="26"/>
        <v>4583.1899999999996</v>
      </c>
      <c r="D308" s="42"/>
      <c r="E308" s="40"/>
      <c r="F308" s="40">
        <f t="shared" si="27"/>
        <v>952.4</v>
      </c>
      <c r="G308" s="40">
        <f t="shared" si="28"/>
        <v>3630.7899999999995</v>
      </c>
      <c r="H308" s="40">
        <f t="shared" si="29"/>
        <v>282087.82000000036</v>
      </c>
    </row>
    <row r="309" spans="1:8" x14ac:dyDescent="0.2">
      <c r="A309" s="38">
        <f t="shared" si="24"/>
        <v>292</v>
      </c>
      <c r="B309" s="39">
        <f t="shared" si="25"/>
        <v>50861</v>
      </c>
      <c r="C309" s="40">
        <f t="shared" si="26"/>
        <v>4583.1899999999996</v>
      </c>
      <c r="D309" s="42"/>
      <c r="E309" s="40"/>
      <c r="F309" s="40">
        <f t="shared" si="27"/>
        <v>940.29</v>
      </c>
      <c r="G309" s="40">
        <f t="shared" si="28"/>
        <v>3642.8999999999996</v>
      </c>
      <c r="H309" s="40">
        <f t="shared" si="29"/>
        <v>278444.92000000033</v>
      </c>
    </row>
    <row r="310" spans="1:8" x14ac:dyDescent="0.2">
      <c r="A310" s="38">
        <f t="shared" si="24"/>
        <v>293</v>
      </c>
      <c r="B310" s="39">
        <f t="shared" si="25"/>
        <v>50891</v>
      </c>
      <c r="C310" s="40">
        <f t="shared" si="26"/>
        <v>4583.1899999999996</v>
      </c>
      <c r="D310" s="42"/>
      <c r="E310" s="40"/>
      <c r="F310" s="40">
        <f t="shared" si="27"/>
        <v>928.15</v>
      </c>
      <c r="G310" s="40">
        <f t="shared" si="28"/>
        <v>3655.0399999999995</v>
      </c>
      <c r="H310" s="40">
        <f t="shared" si="29"/>
        <v>274789.88000000035</v>
      </c>
    </row>
    <row r="311" spans="1:8" x14ac:dyDescent="0.2">
      <c r="A311" s="38">
        <f t="shared" si="24"/>
        <v>294</v>
      </c>
      <c r="B311" s="39">
        <f t="shared" si="25"/>
        <v>50922</v>
      </c>
      <c r="C311" s="40">
        <f t="shared" si="26"/>
        <v>4583.1899999999996</v>
      </c>
      <c r="D311" s="42"/>
      <c r="E311" s="40"/>
      <c r="F311" s="40">
        <f t="shared" si="27"/>
        <v>915.97</v>
      </c>
      <c r="G311" s="40">
        <f t="shared" si="28"/>
        <v>3667.2199999999993</v>
      </c>
      <c r="H311" s="40">
        <f t="shared" si="29"/>
        <v>271122.66000000038</v>
      </c>
    </row>
    <row r="312" spans="1:8" x14ac:dyDescent="0.2">
      <c r="A312" s="38">
        <f t="shared" si="24"/>
        <v>295</v>
      </c>
      <c r="B312" s="39">
        <f t="shared" si="25"/>
        <v>50952</v>
      </c>
      <c r="C312" s="40">
        <f t="shared" si="26"/>
        <v>4583.1899999999996</v>
      </c>
      <c r="D312" s="42"/>
      <c r="E312" s="40"/>
      <c r="F312" s="40">
        <f t="shared" si="27"/>
        <v>903.74</v>
      </c>
      <c r="G312" s="40">
        <f t="shared" si="28"/>
        <v>3679.45</v>
      </c>
      <c r="H312" s="40">
        <f t="shared" si="29"/>
        <v>267443.21000000037</v>
      </c>
    </row>
    <row r="313" spans="1:8" x14ac:dyDescent="0.2">
      <c r="A313" s="38">
        <f t="shared" si="24"/>
        <v>296</v>
      </c>
      <c r="B313" s="39">
        <f t="shared" si="25"/>
        <v>50983</v>
      </c>
      <c r="C313" s="40">
        <f t="shared" si="26"/>
        <v>4583.1899999999996</v>
      </c>
      <c r="D313" s="42"/>
      <c r="E313" s="40"/>
      <c r="F313" s="40">
        <f t="shared" si="27"/>
        <v>891.48</v>
      </c>
      <c r="G313" s="40">
        <f t="shared" si="28"/>
        <v>3691.7099999999996</v>
      </c>
      <c r="H313" s="40">
        <f t="shared" si="29"/>
        <v>263751.50000000035</v>
      </c>
    </row>
    <row r="314" spans="1:8" x14ac:dyDescent="0.2">
      <c r="A314" s="38">
        <f t="shared" si="24"/>
        <v>297</v>
      </c>
      <c r="B314" s="39">
        <f t="shared" si="25"/>
        <v>51014</v>
      </c>
      <c r="C314" s="40">
        <f t="shared" si="26"/>
        <v>4583.1899999999996</v>
      </c>
      <c r="D314" s="42"/>
      <c r="E314" s="40"/>
      <c r="F314" s="40">
        <f t="shared" si="27"/>
        <v>879.17</v>
      </c>
      <c r="G314" s="40">
        <f t="shared" si="28"/>
        <v>3704.0199999999995</v>
      </c>
      <c r="H314" s="40">
        <f t="shared" si="29"/>
        <v>260047.48000000036</v>
      </c>
    </row>
    <row r="315" spans="1:8" x14ac:dyDescent="0.2">
      <c r="A315" s="38">
        <f t="shared" si="24"/>
        <v>298</v>
      </c>
      <c r="B315" s="39">
        <f t="shared" si="25"/>
        <v>51044</v>
      </c>
      <c r="C315" s="40">
        <f t="shared" si="26"/>
        <v>4583.1899999999996</v>
      </c>
      <c r="D315" s="42"/>
      <c r="E315" s="40"/>
      <c r="F315" s="40">
        <f t="shared" si="27"/>
        <v>866.82</v>
      </c>
      <c r="G315" s="40">
        <f t="shared" si="28"/>
        <v>3716.3699999999994</v>
      </c>
      <c r="H315" s="40">
        <f t="shared" si="29"/>
        <v>256331.11000000036</v>
      </c>
    </row>
    <row r="316" spans="1:8" x14ac:dyDescent="0.2">
      <c r="A316" s="38">
        <f t="shared" si="24"/>
        <v>299</v>
      </c>
      <c r="B316" s="39">
        <f t="shared" si="25"/>
        <v>51075</v>
      </c>
      <c r="C316" s="40">
        <f t="shared" si="26"/>
        <v>4583.1899999999996</v>
      </c>
      <c r="D316" s="42"/>
      <c r="E316" s="40"/>
      <c r="F316" s="40">
        <f t="shared" si="27"/>
        <v>854.44</v>
      </c>
      <c r="G316" s="40">
        <f t="shared" si="28"/>
        <v>3728.7499999999995</v>
      </c>
      <c r="H316" s="40">
        <f t="shared" si="29"/>
        <v>252602.36000000036</v>
      </c>
    </row>
    <row r="317" spans="1:8" x14ac:dyDescent="0.2">
      <c r="A317" s="38">
        <f t="shared" si="24"/>
        <v>300</v>
      </c>
      <c r="B317" s="39">
        <f t="shared" si="25"/>
        <v>51105</v>
      </c>
      <c r="C317" s="40">
        <f t="shared" si="26"/>
        <v>4583.1899999999996</v>
      </c>
      <c r="D317" s="42"/>
      <c r="E317" s="40"/>
      <c r="F317" s="40">
        <f t="shared" si="27"/>
        <v>842.01</v>
      </c>
      <c r="G317" s="40">
        <f t="shared" si="28"/>
        <v>3741.1799999999994</v>
      </c>
      <c r="H317" s="40">
        <f t="shared" si="29"/>
        <v>248861.18000000037</v>
      </c>
    </row>
    <row r="318" spans="1:8" x14ac:dyDescent="0.2">
      <c r="A318" s="38">
        <f t="shared" si="24"/>
        <v>301</v>
      </c>
      <c r="B318" s="39">
        <f t="shared" si="25"/>
        <v>51136</v>
      </c>
      <c r="C318" s="40">
        <f t="shared" si="26"/>
        <v>4583.1899999999996</v>
      </c>
      <c r="D318" s="42"/>
      <c r="E318" s="40"/>
      <c r="F318" s="40">
        <f t="shared" si="27"/>
        <v>829.54</v>
      </c>
      <c r="G318" s="40">
        <f t="shared" si="28"/>
        <v>3753.6499999999996</v>
      </c>
      <c r="H318" s="40">
        <f t="shared" si="29"/>
        <v>245107.53000000038</v>
      </c>
    </row>
    <row r="319" spans="1:8" x14ac:dyDescent="0.2">
      <c r="A319" s="38">
        <f t="shared" si="24"/>
        <v>302</v>
      </c>
      <c r="B319" s="39">
        <f t="shared" si="25"/>
        <v>51167</v>
      </c>
      <c r="C319" s="40">
        <f t="shared" si="26"/>
        <v>4583.1899999999996</v>
      </c>
      <c r="D319" s="42"/>
      <c r="E319" s="40"/>
      <c r="F319" s="40">
        <f t="shared" si="27"/>
        <v>817.03</v>
      </c>
      <c r="G319" s="40">
        <f t="shared" si="28"/>
        <v>3766.16</v>
      </c>
      <c r="H319" s="40">
        <f t="shared" si="29"/>
        <v>241341.37000000037</v>
      </c>
    </row>
    <row r="320" spans="1:8" x14ac:dyDescent="0.2">
      <c r="A320" s="38">
        <f t="shared" si="24"/>
        <v>303</v>
      </c>
      <c r="B320" s="39">
        <f t="shared" si="25"/>
        <v>51196</v>
      </c>
      <c r="C320" s="40">
        <f t="shared" si="26"/>
        <v>4583.1899999999996</v>
      </c>
      <c r="D320" s="42"/>
      <c r="E320" s="40"/>
      <c r="F320" s="40">
        <f t="shared" si="27"/>
        <v>804.47</v>
      </c>
      <c r="G320" s="40">
        <f t="shared" si="28"/>
        <v>3778.7199999999993</v>
      </c>
      <c r="H320" s="40">
        <f t="shared" si="29"/>
        <v>237562.65000000037</v>
      </c>
    </row>
    <row r="321" spans="1:8" x14ac:dyDescent="0.2">
      <c r="A321" s="38">
        <f t="shared" si="24"/>
        <v>304</v>
      </c>
      <c r="B321" s="39">
        <f t="shared" si="25"/>
        <v>51227</v>
      </c>
      <c r="C321" s="40">
        <f t="shared" si="26"/>
        <v>4583.1899999999996</v>
      </c>
      <c r="D321" s="42"/>
      <c r="E321" s="40"/>
      <c r="F321" s="40">
        <f t="shared" si="27"/>
        <v>791.88</v>
      </c>
      <c r="G321" s="40">
        <f t="shared" si="28"/>
        <v>3791.3099999999995</v>
      </c>
      <c r="H321" s="40">
        <f t="shared" si="29"/>
        <v>233771.34000000037</v>
      </c>
    </row>
    <row r="322" spans="1:8" x14ac:dyDescent="0.2">
      <c r="A322" s="38">
        <f t="shared" si="24"/>
        <v>305</v>
      </c>
      <c r="B322" s="39">
        <f t="shared" si="25"/>
        <v>51257</v>
      </c>
      <c r="C322" s="40">
        <f t="shared" si="26"/>
        <v>4583.1899999999996</v>
      </c>
      <c r="D322" s="42"/>
      <c r="E322" s="40"/>
      <c r="F322" s="40">
        <f t="shared" si="27"/>
        <v>779.24</v>
      </c>
      <c r="G322" s="40">
        <f t="shared" si="28"/>
        <v>3803.95</v>
      </c>
      <c r="H322" s="40">
        <f t="shared" si="29"/>
        <v>229967.39000000036</v>
      </c>
    </row>
    <row r="323" spans="1:8" x14ac:dyDescent="0.2">
      <c r="A323" s="38">
        <f t="shared" si="24"/>
        <v>306</v>
      </c>
      <c r="B323" s="39">
        <f t="shared" si="25"/>
        <v>51288</v>
      </c>
      <c r="C323" s="40">
        <f t="shared" si="26"/>
        <v>4583.1899999999996</v>
      </c>
      <c r="D323" s="42"/>
      <c r="E323" s="40"/>
      <c r="F323" s="40">
        <f t="shared" si="27"/>
        <v>766.56</v>
      </c>
      <c r="G323" s="40">
        <f t="shared" si="28"/>
        <v>3816.6299999999997</v>
      </c>
      <c r="H323" s="40">
        <f t="shared" si="29"/>
        <v>226150.76000000036</v>
      </c>
    </row>
    <row r="324" spans="1:8" x14ac:dyDescent="0.2">
      <c r="A324" s="38">
        <f t="shared" si="24"/>
        <v>307</v>
      </c>
      <c r="B324" s="39">
        <f t="shared" si="25"/>
        <v>51318</v>
      </c>
      <c r="C324" s="40">
        <f t="shared" si="26"/>
        <v>4583.1899999999996</v>
      </c>
      <c r="D324" s="42"/>
      <c r="E324" s="40"/>
      <c r="F324" s="40">
        <f t="shared" si="27"/>
        <v>753.84</v>
      </c>
      <c r="G324" s="40">
        <f t="shared" si="28"/>
        <v>3829.3499999999995</v>
      </c>
      <c r="H324" s="40">
        <f t="shared" si="29"/>
        <v>222321.41000000035</v>
      </c>
    </row>
    <row r="325" spans="1:8" x14ac:dyDescent="0.2">
      <c r="A325" s="38">
        <f t="shared" si="24"/>
        <v>308</v>
      </c>
      <c r="B325" s="39">
        <f t="shared" si="25"/>
        <v>51349</v>
      </c>
      <c r="C325" s="40">
        <f t="shared" si="26"/>
        <v>4583.1899999999996</v>
      </c>
      <c r="D325" s="42"/>
      <c r="E325" s="40"/>
      <c r="F325" s="40">
        <f t="shared" si="27"/>
        <v>741.07</v>
      </c>
      <c r="G325" s="40">
        <f t="shared" si="28"/>
        <v>3842.1199999999994</v>
      </c>
      <c r="H325" s="40">
        <f t="shared" si="29"/>
        <v>218479.29000000036</v>
      </c>
    </row>
    <row r="326" spans="1:8" x14ac:dyDescent="0.2">
      <c r="A326" s="38">
        <f t="shared" si="24"/>
        <v>309</v>
      </c>
      <c r="B326" s="39">
        <f t="shared" si="25"/>
        <v>51380</v>
      </c>
      <c r="C326" s="40">
        <f t="shared" si="26"/>
        <v>4583.1899999999996</v>
      </c>
      <c r="D326" s="42"/>
      <c r="E326" s="40"/>
      <c r="F326" s="40">
        <f t="shared" si="27"/>
        <v>728.26</v>
      </c>
      <c r="G326" s="40">
        <f t="shared" si="28"/>
        <v>3854.9299999999994</v>
      </c>
      <c r="H326" s="40">
        <f t="shared" si="29"/>
        <v>214624.36000000036</v>
      </c>
    </row>
    <row r="327" spans="1:8" x14ac:dyDescent="0.2">
      <c r="A327" s="38">
        <f t="shared" si="24"/>
        <v>310</v>
      </c>
      <c r="B327" s="39">
        <f t="shared" si="25"/>
        <v>51410</v>
      </c>
      <c r="C327" s="40">
        <f t="shared" si="26"/>
        <v>4583.1899999999996</v>
      </c>
      <c r="D327" s="42"/>
      <c r="E327" s="40"/>
      <c r="F327" s="40">
        <f t="shared" si="27"/>
        <v>715.41</v>
      </c>
      <c r="G327" s="40">
        <f t="shared" si="28"/>
        <v>3867.7799999999997</v>
      </c>
      <c r="H327" s="40">
        <f t="shared" si="29"/>
        <v>210756.58000000037</v>
      </c>
    </row>
    <row r="328" spans="1:8" x14ac:dyDescent="0.2">
      <c r="A328" s="38">
        <f t="shared" si="24"/>
        <v>311</v>
      </c>
      <c r="B328" s="39">
        <f t="shared" si="25"/>
        <v>51441</v>
      </c>
      <c r="C328" s="40">
        <f t="shared" si="26"/>
        <v>4583.1899999999996</v>
      </c>
      <c r="D328" s="42"/>
      <c r="E328" s="40"/>
      <c r="F328" s="40">
        <f t="shared" si="27"/>
        <v>702.52</v>
      </c>
      <c r="G328" s="40">
        <f t="shared" si="28"/>
        <v>3880.6699999999996</v>
      </c>
      <c r="H328" s="40">
        <f t="shared" si="29"/>
        <v>206875.91000000035</v>
      </c>
    </row>
    <row r="329" spans="1:8" x14ac:dyDescent="0.2">
      <c r="A329" s="38">
        <f t="shared" si="24"/>
        <v>312</v>
      </c>
      <c r="B329" s="39">
        <f t="shared" si="25"/>
        <v>51471</v>
      </c>
      <c r="C329" s="40">
        <f t="shared" si="26"/>
        <v>4583.1899999999996</v>
      </c>
      <c r="D329" s="42"/>
      <c r="E329" s="40"/>
      <c r="F329" s="40">
        <f t="shared" si="27"/>
        <v>689.59</v>
      </c>
      <c r="G329" s="40">
        <f t="shared" si="28"/>
        <v>3893.5999999999995</v>
      </c>
      <c r="H329" s="40">
        <f t="shared" si="29"/>
        <v>202982.31000000035</v>
      </c>
    </row>
    <row r="330" spans="1:8" x14ac:dyDescent="0.2">
      <c r="A330" s="38">
        <f t="shared" si="24"/>
        <v>313</v>
      </c>
      <c r="B330" s="39">
        <f t="shared" si="25"/>
        <v>51502</v>
      </c>
      <c r="C330" s="40">
        <f t="shared" si="26"/>
        <v>4583.1899999999996</v>
      </c>
      <c r="D330" s="42"/>
      <c r="E330" s="40"/>
      <c r="F330" s="40">
        <f t="shared" si="27"/>
        <v>676.61</v>
      </c>
      <c r="G330" s="40">
        <f t="shared" si="28"/>
        <v>3906.5799999999995</v>
      </c>
      <c r="H330" s="40">
        <f t="shared" si="29"/>
        <v>199075.73000000036</v>
      </c>
    </row>
    <row r="331" spans="1:8" x14ac:dyDescent="0.2">
      <c r="A331" s="38">
        <f t="shared" si="24"/>
        <v>314</v>
      </c>
      <c r="B331" s="39">
        <f t="shared" si="25"/>
        <v>51533</v>
      </c>
      <c r="C331" s="40">
        <f t="shared" si="26"/>
        <v>4583.1899999999996</v>
      </c>
      <c r="D331" s="42"/>
      <c r="E331" s="40"/>
      <c r="F331" s="40">
        <f t="shared" si="27"/>
        <v>663.59</v>
      </c>
      <c r="G331" s="40">
        <f t="shared" si="28"/>
        <v>3919.5999999999995</v>
      </c>
      <c r="H331" s="40">
        <f t="shared" si="29"/>
        <v>195156.13000000035</v>
      </c>
    </row>
    <row r="332" spans="1:8" x14ac:dyDescent="0.2">
      <c r="A332" s="38">
        <f t="shared" si="24"/>
        <v>315</v>
      </c>
      <c r="B332" s="39">
        <f t="shared" si="25"/>
        <v>51561</v>
      </c>
      <c r="C332" s="40">
        <f t="shared" si="26"/>
        <v>4583.1899999999996</v>
      </c>
      <c r="D332" s="42"/>
      <c r="E332" s="40"/>
      <c r="F332" s="40">
        <f t="shared" si="27"/>
        <v>650.52</v>
      </c>
      <c r="G332" s="40">
        <f t="shared" si="28"/>
        <v>3932.6699999999996</v>
      </c>
      <c r="H332" s="40">
        <f t="shared" si="29"/>
        <v>191223.46000000034</v>
      </c>
    </row>
    <row r="333" spans="1:8" x14ac:dyDescent="0.2">
      <c r="A333" s="38">
        <f t="shared" si="24"/>
        <v>316</v>
      </c>
      <c r="B333" s="39">
        <f t="shared" si="25"/>
        <v>51592</v>
      </c>
      <c r="C333" s="40">
        <f t="shared" si="26"/>
        <v>4583.1899999999996</v>
      </c>
      <c r="D333" s="42"/>
      <c r="E333" s="40"/>
      <c r="F333" s="40">
        <f t="shared" si="27"/>
        <v>637.41</v>
      </c>
      <c r="G333" s="40">
        <f t="shared" si="28"/>
        <v>3945.7799999999997</v>
      </c>
      <c r="H333" s="40">
        <f t="shared" si="29"/>
        <v>187277.68000000034</v>
      </c>
    </row>
    <row r="334" spans="1:8" x14ac:dyDescent="0.2">
      <c r="A334" s="38">
        <f t="shared" si="24"/>
        <v>317</v>
      </c>
      <c r="B334" s="39">
        <f t="shared" si="25"/>
        <v>51622</v>
      </c>
      <c r="C334" s="40">
        <f t="shared" si="26"/>
        <v>4583.1899999999996</v>
      </c>
      <c r="D334" s="42"/>
      <c r="E334" s="40"/>
      <c r="F334" s="40">
        <f t="shared" si="27"/>
        <v>624.26</v>
      </c>
      <c r="G334" s="40">
        <f t="shared" si="28"/>
        <v>3958.9299999999994</v>
      </c>
      <c r="H334" s="40">
        <f t="shared" si="29"/>
        <v>183318.75000000035</v>
      </c>
    </row>
    <row r="335" spans="1:8" x14ac:dyDescent="0.2">
      <c r="A335" s="38">
        <f t="shared" si="24"/>
        <v>318</v>
      </c>
      <c r="B335" s="39">
        <f t="shared" si="25"/>
        <v>51653</v>
      </c>
      <c r="C335" s="40">
        <f t="shared" si="26"/>
        <v>4583.1899999999996</v>
      </c>
      <c r="D335" s="42"/>
      <c r="E335" s="40"/>
      <c r="F335" s="40">
        <f t="shared" si="27"/>
        <v>611.05999999999995</v>
      </c>
      <c r="G335" s="40">
        <f t="shared" si="28"/>
        <v>3972.1299999999997</v>
      </c>
      <c r="H335" s="40">
        <f t="shared" si="29"/>
        <v>179346.62000000034</v>
      </c>
    </row>
    <row r="336" spans="1:8" x14ac:dyDescent="0.2">
      <c r="A336" s="38">
        <f t="shared" si="24"/>
        <v>319</v>
      </c>
      <c r="B336" s="39">
        <f t="shared" si="25"/>
        <v>51683</v>
      </c>
      <c r="C336" s="40">
        <f t="shared" si="26"/>
        <v>4583.1899999999996</v>
      </c>
      <c r="D336" s="42"/>
      <c r="E336" s="40"/>
      <c r="F336" s="40">
        <f t="shared" si="27"/>
        <v>597.82000000000005</v>
      </c>
      <c r="G336" s="40">
        <f t="shared" si="28"/>
        <v>3985.3699999999994</v>
      </c>
      <c r="H336" s="40">
        <f t="shared" si="29"/>
        <v>175361.25000000035</v>
      </c>
    </row>
    <row r="337" spans="1:8" x14ac:dyDescent="0.2">
      <c r="A337" s="38">
        <f t="shared" si="24"/>
        <v>320</v>
      </c>
      <c r="B337" s="39">
        <f t="shared" si="25"/>
        <v>51714</v>
      </c>
      <c r="C337" s="40">
        <f t="shared" si="26"/>
        <v>4583.1899999999996</v>
      </c>
      <c r="D337" s="42"/>
      <c r="E337" s="40"/>
      <c r="F337" s="40">
        <f t="shared" si="27"/>
        <v>584.54</v>
      </c>
      <c r="G337" s="40">
        <f t="shared" si="28"/>
        <v>3998.6499999999996</v>
      </c>
      <c r="H337" s="40">
        <f t="shared" si="29"/>
        <v>171362.60000000036</v>
      </c>
    </row>
    <row r="338" spans="1:8" x14ac:dyDescent="0.2">
      <c r="A338" s="38">
        <f t="shared" ref="A338:A401" si="30">IF(H337="","",IF(roundOpt,IF(OR(A337&gt;=nper,ROUND(H337,2)&lt;=0),"",A337+1),IF(OR(A337&gt;=nper,H337&lt;=0),"",A337+1)))</f>
        <v>321</v>
      </c>
      <c r="B338" s="39">
        <f t="shared" ref="B338:B401" si="31">IF(A338="","",IF(OR(periods_per_year=26,periods_per_year=52),IF(periods_per_year=26,IF(A338=1,fpdate,B337+14),IF(periods_per_year=52,IF(A338=1,fpdate,B337+7),"n/a")),IF(periods_per_year=24,DATE(YEAR(fpdate),MONTH(fpdate)+(A338-1)/2+IF(AND(DAY(fpdate)&gt;=15,MOD(A338,2)=0),1,0),IF(MOD(A338,2)=0,IF(DAY(fpdate)&gt;=15,DAY(fpdate)-14,DAY(fpdate)+14),DAY(fpdate))),IF(DAY(DATE(YEAR(fpdate),MONTH(fpdate)+(A338-1)*months_per_period,DAY(fpdate)))&lt;&gt;DAY(fpdate),DATE(YEAR(fpdate),MONTH(fpdate)+(A338-1)*months_per_period+1,0),DATE(YEAR(fpdate),MONTH(fpdate)+(A338-1)*months_per_period,DAY(fpdate))))))</f>
        <v>51745</v>
      </c>
      <c r="C338" s="40">
        <f t="shared" ref="C338:C401" si="32">IF(A338="","",IF(roundOpt,IF(OR(A338=nper,payment&gt;ROUND((1+rate)*H337,2)),ROUND((1+rate)*H337,2),payment),IF(OR(A338=nper,payment&gt;(1+rate)*H337),(1+rate)*H337,payment)))</f>
        <v>4583.1899999999996</v>
      </c>
      <c r="D338" s="42"/>
      <c r="E338" s="40"/>
      <c r="F338" s="40">
        <f t="shared" ref="F338:F401" si="33">IF(A338="","",IF(AND(A338=1,pmtType=1),0,IF(roundOpt,ROUND(rate*H337,2),rate*H337)))</f>
        <v>571.21</v>
      </c>
      <c r="G338" s="40">
        <f t="shared" ref="G338:G401" si="34">IF(A338="","",C338-F338+D338)</f>
        <v>4011.9799999999996</v>
      </c>
      <c r="H338" s="40">
        <f t="shared" ref="H338:H401" si="35">IF(A338="","",H337-G338)</f>
        <v>167350.62000000034</v>
      </c>
    </row>
    <row r="339" spans="1:8" x14ac:dyDescent="0.2">
      <c r="A339" s="38">
        <f t="shared" si="30"/>
        <v>322</v>
      </c>
      <c r="B339" s="39">
        <f t="shared" si="31"/>
        <v>51775</v>
      </c>
      <c r="C339" s="40">
        <f t="shared" si="32"/>
        <v>4583.1899999999996</v>
      </c>
      <c r="D339" s="42"/>
      <c r="E339" s="40"/>
      <c r="F339" s="40">
        <f t="shared" si="33"/>
        <v>557.84</v>
      </c>
      <c r="G339" s="40">
        <f t="shared" si="34"/>
        <v>4025.3499999999995</v>
      </c>
      <c r="H339" s="40">
        <f t="shared" si="35"/>
        <v>163325.27000000034</v>
      </c>
    </row>
    <row r="340" spans="1:8" x14ac:dyDescent="0.2">
      <c r="A340" s="38">
        <f t="shared" si="30"/>
        <v>323</v>
      </c>
      <c r="B340" s="39">
        <f t="shared" si="31"/>
        <v>51806</v>
      </c>
      <c r="C340" s="40">
        <f t="shared" si="32"/>
        <v>4583.1899999999996</v>
      </c>
      <c r="D340" s="42"/>
      <c r="E340" s="40"/>
      <c r="F340" s="40">
        <f t="shared" si="33"/>
        <v>544.41999999999996</v>
      </c>
      <c r="G340" s="40">
        <f t="shared" si="34"/>
        <v>4038.7699999999995</v>
      </c>
      <c r="H340" s="40">
        <f t="shared" si="35"/>
        <v>159286.50000000035</v>
      </c>
    </row>
    <row r="341" spans="1:8" x14ac:dyDescent="0.2">
      <c r="A341" s="38">
        <f t="shared" si="30"/>
        <v>324</v>
      </c>
      <c r="B341" s="39">
        <f t="shared" si="31"/>
        <v>51836</v>
      </c>
      <c r="C341" s="40">
        <f t="shared" si="32"/>
        <v>4583.1899999999996</v>
      </c>
      <c r="D341" s="42"/>
      <c r="E341" s="40"/>
      <c r="F341" s="40">
        <f t="shared" si="33"/>
        <v>530.96</v>
      </c>
      <c r="G341" s="40">
        <f t="shared" si="34"/>
        <v>4052.2299999999996</v>
      </c>
      <c r="H341" s="40">
        <f t="shared" si="35"/>
        <v>155234.27000000034</v>
      </c>
    </row>
    <row r="342" spans="1:8" x14ac:dyDescent="0.2">
      <c r="A342" s="38">
        <f t="shared" si="30"/>
        <v>325</v>
      </c>
      <c r="B342" s="39">
        <f t="shared" si="31"/>
        <v>51867</v>
      </c>
      <c r="C342" s="40">
        <f t="shared" si="32"/>
        <v>4583.1899999999996</v>
      </c>
      <c r="D342" s="42"/>
      <c r="E342" s="40"/>
      <c r="F342" s="40">
        <f t="shared" si="33"/>
        <v>517.45000000000005</v>
      </c>
      <c r="G342" s="40">
        <f t="shared" si="34"/>
        <v>4065.74</v>
      </c>
      <c r="H342" s="40">
        <f t="shared" si="35"/>
        <v>151168.53000000035</v>
      </c>
    </row>
    <row r="343" spans="1:8" x14ac:dyDescent="0.2">
      <c r="A343" s="38">
        <f t="shared" si="30"/>
        <v>326</v>
      </c>
      <c r="B343" s="39">
        <f t="shared" si="31"/>
        <v>51898</v>
      </c>
      <c r="C343" s="40">
        <f t="shared" si="32"/>
        <v>4583.1899999999996</v>
      </c>
      <c r="D343" s="42"/>
      <c r="E343" s="40"/>
      <c r="F343" s="40">
        <f t="shared" si="33"/>
        <v>503.9</v>
      </c>
      <c r="G343" s="40">
        <f t="shared" si="34"/>
        <v>4079.2899999999995</v>
      </c>
      <c r="H343" s="40">
        <f t="shared" si="35"/>
        <v>147089.24000000034</v>
      </c>
    </row>
    <row r="344" spans="1:8" x14ac:dyDescent="0.2">
      <c r="A344" s="38">
        <f t="shared" si="30"/>
        <v>327</v>
      </c>
      <c r="B344" s="39">
        <f t="shared" si="31"/>
        <v>51926</v>
      </c>
      <c r="C344" s="40">
        <f t="shared" si="32"/>
        <v>4583.1899999999996</v>
      </c>
      <c r="D344" s="42"/>
      <c r="E344" s="40"/>
      <c r="F344" s="40">
        <f t="shared" si="33"/>
        <v>490.3</v>
      </c>
      <c r="G344" s="40">
        <f t="shared" si="34"/>
        <v>4092.8899999999994</v>
      </c>
      <c r="H344" s="40">
        <f t="shared" si="35"/>
        <v>142996.35000000033</v>
      </c>
    </row>
    <row r="345" spans="1:8" x14ac:dyDescent="0.2">
      <c r="A345" s="38">
        <f t="shared" si="30"/>
        <v>328</v>
      </c>
      <c r="B345" s="39">
        <f t="shared" si="31"/>
        <v>51957</v>
      </c>
      <c r="C345" s="40">
        <f t="shared" si="32"/>
        <v>4583.1899999999996</v>
      </c>
      <c r="D345" s="42"/>
      <c r="E345" s="40"/>
      <c r="F345" s="40">
        <f t="shared" si="33"/>
        <v>476.65</v>
      </c>
      <c r="G345" s="40">
        <f t="shared" si="34"/>
        <v>4106.54</v>
      </c>
      <c r="H345" s="40">
        <f t="shared" si="35"/>
        <v>138889.81000000032</v>
      </c>
    </row>
    <row r="346" spans="1:8" x14ac:dyDescent="0.2">
      <c r="A346" s="38">
        <f t="shared" si="30"/>
        <v>329</v>
      </c>
      <c r="B346" s="39">
        <f t="shared" si="31"/>
        <v>51987</v>
      </c>
      <c r="C346" s="40">
        <f t="shared" si="32"/>
        <v>4583.1899999999996</v>
      </c>
      <c r="D346" s="42"/>
      <c r="E346" s="40"/>
      <c r="F346" s="40">
        <f t="shared" si="33"/>
        <v>462.97</v>
      </c>
      <c r="G346" s="40">
        <f t="shared" si="34"/>
        <v>4120.2199999999993</v>
      </c>
      <c r="H346" s="40">
        <f t="shared" si="35"/>
        <v>134769.59000000032</v>
      </c>
    </row>
    <row r="347" spans="1:8" x14ac:dyDescent="0.2">
      <c r="A347" s="38">
        <f t="shared" si="30"/>
        <v>330</v>
      </c>
      <c r="B347" s="39">
        <f t="shared" si="31"/>
        <v>52018</v>
      </c>
      <c r="C347" s="40">
        <f t="shared" si="32"/>
        <v>4583.1899999999996</v>
      </c>
      <c r="D347" s="42"/>
      <c r="E347" s="40"/>
      <c r="F347" s="40">
        <f t="shared" si="33"/>
        <v>449.23</v>
      </c>
      <c r="G347" s="40">
        <f t="shared" si="34"/>
        <v>4133.9599999999991</v>
      </c>
      <c r="H347" s="40">
        <f t="shared" si="35"/>
        <v>130635.63000000032</v>
      </c>
    </row>
    <row r="348" spans="1:8" x14ac:dyDescent="0.2">
      <c r="A348" s="38">
        <f t="shared" si="30"/>
        <v>331</v>
      </c>
      <c r="B348" s="39">
        <f t="shared" si="31"/>
        <v>52048</v>
      </c>
      <c r="C348" s="40">
        <f t="shared" si="32"/>
        <v>4583.1899999999996</v>
      </c>
      <c r="D348" s="42"/>
      <c r="E348" s="40"/>
      <c r="F348" s="40">
        <f t="shared" si="33"/>
        <v>435.45</v>
      </c>
      <c r="G348" s="40">
        <f t="shared" si="34"/>
        <v>4147.74</v>
      </c>
      <c r="H348" s="40">
        <f t="shared" si="35"/>
        <v>126487.89000000032</v>
      </c>
    </row>
    <row r="349" spans="1:8" x14ac:dyDescent="0.2">
      <c r="A349" s="38">
        <f t="shared" si="30"/>
        <v>332</v>
      </c>
      <c r="B349" s="39">
        <f t="shared" si="31"/>
        <v>52079</v>
      </c>
      <c r="C349" s="40">
        <f t="shared" si="32"/>
        <v>4583.1899999999996</v>
      </c>
      <c r="D349" s="42"/>
      <c r="E349" s="40"/>
      <c r="F349" s="40">
        <f t="shared" si="33"/>
        <v>421.63</v>
      </c>
      <c r="G349" s="40">
        <f t="shared" si="34"/>
        <v>4161.5599999999995</v>
      </c>
      <c r="H349" s="40">
        <f t="shared" si="35"/>
        <v>122326.33000000032</v>
      </c>
    </row>
    <row r="350" spans="1:8" x14ac:dyDescent="0.2">
      <c r="A350" s="38">
        <f t="shared" si="30"/>
        <v>333</v>
      </c>
      <c r="B350" s="39">
        <f t="shared" si="31"/>
        <v>52110</v>
      </c>
      <c r="C350" s="40">
        <f t="shared" si="32"/>
        <v>4583.1899999999996</v>
      </c>
      <c r="D350" s="42"/>
      <c r="E350" s="40"/>
      <c r="F350" s="40">
        <f t="shared" si="33"/>
        <v>407.75</v>
      </c>
      <c r="G350" s="40">
        <f t="shared" si="34"/>
        <v>4175.4399999999996</v>
      </c>
      <c r="H350" s="40">
        <f t="shared" si="35"/>
        <v>118150.89000000032</v>
      </c>
    </row>
    <row r="351" spans="1:8" x14ac:dyDescent="0.2">
      <c r="A351" s="38">
        <f t="shared" si="30"/>
        <v>334</v>
      </c>
      <c r="B351" s="39">
        <f t="shared" si="31"/>
        <v>52140</v>
      </c>
      <c r="C351" s="40">
        <f t="shared" si="32"/>
        <v>4583.1899999999996</v>
      </c>
      <c r="D351" s="42"/>
      <c r="E351" s="40"/>
      <c r="F351" s="40">
        <f t="shared" si="33"/>
        <v>393.84</v>
      </c>
      <c r="G351" s="40">
        <f t="shared" si="34"/>
        <v>4189.3499999999995</v>
      </c>
      <c r="H351" s="40">
        <f t="shared" si="35"/>
        <v>113961.54000000031</v>
      </c>
    </row>
    <row r="352" spans="1:8" x14ac:dyDescent="0.2">
      <c r="A352" s="38">
        <f t="shared" si="30"/>
        <v>335</v>
      </c>
      <c r="B352" s="39">
        <f t="shared" si="31"/>
        <v>52171</v>
      </c>
      <c r="C352" s="40">
        <f t="shared" si="32"/>
        <v>4583.1899999999996</v>
      </c>
      <c r="D352" s="42"/>
      <c r="E352" s="40"/>
      <c r="F352" s="40">
        <f t="shared" si="33"/>
        <v>379.87</v>
      </c>
      <c r="G352" s="40">
        <f t="shared" si="34"/>
        <v>4203.32</v>
      </c>
      <c r="H352" s="40">
        <f t="shared" si="35"/>
        <v>109758.22000000032</v>
      </c>
    </row>
    <row r="353" spans="1:8" x14ac:dyDescent="0.2">
      <c r="A353" s="38">
        <f t="shared" si="30"/>
        <v>336</v>
      </c>
      <c r="B353" s="39">
        <f t="shared" si="31"/>
        <v>52201</v>
      </c>
      <c r="C353" s="40">
        <f t="shared" si="32"/>
        <v>4583.1899999999996</v>
      </c>
      <c r="D353" s="42"/>
      <c r="E353" s="40"/>
      <c r="F353" s="40">
        <f t="shared" si="33"/>
        <v>365.86</v>
      </c>
      <c r="G353" s="40">
        <f t="shared" si="34"/>
        <v>4217.33</v>
      </c>
      <c r="H353" s="40">
        <f t="shared" si="35"/>
        <v>105540.89000000032</v>
      </c>
    </row>
    <row r="354" spans="1:8" x14ac:dyDescent="0.2">
      <c r="A354" s="38">
        <f t="shared" si="30"/>
        <v>337</v>
      </c>
      <c r="B354" s="39">
        <f t="shared" si="31"/>
        <v>52232</v>
      </c>
      <c r="C354" s="40">
        <f t="shared" si="32"/>
        <v>4583.1899999999996</v>
      </c>
      <c r="D354" s="42"/>
      <c r="E354" s="40"/>
      <c r="F354" s="40">
        <f t="shared" si="33"/>
        <v>351.8</v>
      </c>
      <c r="G354" s="40">
        <f t="shared" si="34"/>
        <v>4231.3899999999994</v>
      </c>
      <c r="H354" s="40">
        <f t="shared" si="35"/>
        <v>101309.50000000032</v>
      </c>
    </row>
    <row r="355" spans="1:8" x14ac:dyDescent="0.2">
      <c r="A355" s="38">
        <f t="shared" si="30"/>
        <v>338</v>
      </c>
      <c r="B355" s="39">
        <f t="shared" si="31"/>
        <v>52263</v>
      </c>
      <c r="C355" s="40">
        <f t="shared" si="32"/>
        <v>4583.1899999999996</v>
      </c>
      <c r="D355" s="42"/>
      <c r="E355" s="40"/>
      <c r="F355" s="40">
        <f t="shared" si="33"/>
        <v>337.7</v>
      </c>
      <c r="G355" s="40">
        <f t="shared" si="34"/>
        <v>4245.49</v>
      </c>
      <c r="H355" s="40">
        <f t="shared" si="35"/>
        <v>97064.010000000315</v>
      </c>
    </row>
    <row r="356" spans="1:8" x14ac:dyDescent="0.2">
      <c r="A356" s="38">
        <f t="shared" si="30"/>
        <v>339</v>
      </c>
      <c r="B356" s="39">
        <f t="shared" si="31"/>
        <v>52291</v>
      </c>
      <c r="C356" s="40">
        <f t="shared" si="32"/>
        <v>4583.1899999999996</v>
      </c>
      <c r="D356" s="42"/>
      <c r="E356" s="40"/>
      <c r="F356" s="40">
        <f t="shared" si="33"/>
        <v>323.55</v>
      </c>
      <c r="G356" s="40">
        <f t="shared" si="34"/>
        <v>4259.6399999999994</v>
      </c>
      <c r="H356" s="40">
        <f t="shared" si="35"/>
        <v>92804.370000000315</v>
      </c>
    </row>
    <row r="357" spans="1:8" x14ac:dyDescent="0.2">
      <c r="A357" s="38">
        <f t="shared" si="30"/>
        <v>340</v>
      </c>
      <c r="B357" s="39">
        <f t="shared" si="31"/>
        <v>52322</v>
      </c>
      <c r="C357" s="40">
        <f t="shared" si="32"/>
        <v>4583.1899999999996</v>
      </c>
      <c r="D357" s="42"/>
      <c r="E357" s="40"/>
      <c r="F357" s="40">
        <f t="shared" si="33"/>
        <v>309.35000000000002</v>
      </c>
      <c r="G357" s="40">
        <f t="shared" si="34"/>
        <v>4273.8399999999992</v>
      </c>
      <c r="H357" s="40">
        <f t="shared" si="35"/>
        <v>88530.530000000319</v>
      </c>
    </row>
    <row r="358" spans="1:8" x14ac:dyDescent="0.2">
      <c r="A358" s="38">
        <f t="shared" si="30"/>
        <v>341</v>
      </c>
      <c r="B358" s="39">
        <f t="shared" si="31"/>
        <v>52352</v>
      </c>
      <c r="C358" s="40">
        <f t="shared" si="32"/>
        <v>4583.1899999999996</v>
      </c>
      <c r="D358" s="42"/>
      <c r="E358" s="40"/>
      <c r="F358" s="40">
        <f t="shared" si="33"/>
        <v>295.10000000000002</v>
      </c>
      <c r="G358" s="40">
        <f t="shared" si="34"/>
        <v>4288.0899999999992</v>
      </c>
      <c r="H358" s="40">
        <f t="shared" si="35"/>
        <v>84242.440000000322</v>
      </c>
    </row>
    <row r="359" spans="1:8" x14ac:dyDescent="0.2">
      <c r="A359" s="38">
        <f t="shared" si="30"/>
        <v>342</v>
      </c>
      <c r="B359" s="39">
        <f t="shared" si="31"/>
        <v>52383</v>
      </c>
      <c r="C359" s="40">
        <f t="shared" si="32"/>
        <v>4583.1899999999996</v>
      </c>
      <c r="D359" s="42"/>
      <c r="E359" s="40"/>
      <c r="F359" s="40">
        <f t="shared" si="33"/>
        <v>280.81</v>
      </c>
      <c r="G359" s="40">
        <f t="shared" si="34"/>
        <v>4302.3799999999992</v>
      </c>
      <c r="H359" s="40">
        <f t="shared" si="35"/>
        <v>79940.060000000318</v>
      </c>
    </row>
    <row r="360" spans="1:8" x14ac:dyDescent="0.2">
      <c r="A360" s="38">
        <f t="shared" si="30"/>
        <v>343</v>
      </c>
      <c r="B360" s="39">
        <f t="shared" si="31"/>
        <v>52413</v>
      </c>
      <c r="C360" s="40">
        <f t="shared" si="32"/>
        <v>4583.1899999999996</v>
      </c>
      <c r="D360" s="42"/>
      <c r="E360" s="40"/>
      <c r="F360" s="40">
        <f t="shared" si="33"/>
        <v>266.47000000000003</v>
      </c>
      <c r="G360" s="40">
        <f t="shared" si="34"/>
        <v>4316.7199999999993</v>
      </c>
      <c r="H360" s="40">
        <f t="shared" si="35"/>
        <v>75623.340000000317</v>
      </c>
    </row>
    <row r="361" spans="1:8" x14ac:dyDescent="0.2">
      <c r="A361" s="38">
        <f t="shared" si="30"/>
        <v>344</v>
      </c>
      <c r="B361" s="39">
        <f t="shared" si="31"/>
        <v>52444</v>
      </c>
      <c r="C361" s="40">
        <f t="shared" si="32"/>
        <v>4583.1899999999996</v>
      </c>
      <c r="D361" s="42"/>
      <c r="E361" s="40"/>
      <c r="F361" s="40">
        <f t="shared" si="33"/>
        <v>252.08</v>
      </c>
      <c r="G361" s="40">
        <f t="shared" si="34"/>
        <v>4331.1099999999997</v>
      </c>
      <c r="H361" s="40">
        <f t="shared" si="35"/>
        <v>71292.230000000316</v>
      </c>
    </row>
    <row r="362" spans="1:8" x14ac:dyDescent="0.2">
      <c r="A362" s="38">
        <f t="shared" si="30"/>
        <v>345</v>
      </c>
      <c r="B362" s="39">
        <f t="shared" si="31"/>
        <v>52475</v>
      </c>
      <c r="C362" s="40">
        <f t="shared" si="32"/>
        <v>4583.1899999999996</v>
      </c>
      <c r="D362" s="42"/>
      <c r="E362" s="40"/>
      <c r="F362" s="40">
        <f t="shared" si="33"/>
        <v>237.64</v>
      </c>
      <c r="G362" s="40">
        <f t="shared" si="34"/>
        <v>4345.5499999999993</v>
      </c>
      <c r="H362" s="40">
        <f t="shared" si="35"/>
        <v>66946.680000000313</v>
      </c>
    </row>
    <row r="363" spans="1:8" x14ac:dyDescent="0.2">
      <c r="A363" s="38">
        <f t="shared" si="30"/>
        <v>346</v>
      </c>
      <c r="B363" s="39">
        <f t="shared" si="31"/>
        <v>52505</v>
      </c>
      <c r="C363" s="40">
        <f t="shared" si="32"/>
        <v>4583.1899999999996</v>
      </c>
      <c r="D363" s="42"/>
      <c r="E363" s="40"/>
      <c r="F363" s="40">
        <f t="shared" si="33"/>
        <v>223.16</v>
      </c>
      <c r="G363" s="40">
        <f t="shared" si="34"/>
        <v>4360.03</v>
      </c>
      <c r="H363" s="40">
        <f t="shared" si="35"/>
        <v>62586.650000000314</v>
      </c>
    </row>
    <row r="364" spans="1:8" x14ac:dyDescent="0.2">
      <c r="A364" s="38">
        <f t="shared" si="30"/>
        <v>347</v>
      </c>
      <c r="B364" s="39">
        <f t="shared" si="31"/>
        <v>52536</v>
      </c>
      <c r="C364" s="40">
        <f t="shared" si="32"/>
        <v>4583.1899999999996</v>
      </c>
      <c r="D364" s="42"/>
      <c r="E364" s="40"/>
      <c r="F364" s="40">
        <f t="shared" si="33"/>
        <v>208.62</v>
      </c>
      <c r="G364" s="40">
        <f t="shared" si="34"/>
        <v>4374.57</v>
      </c>
      <c r="H364" s="40">
        <f t="shared" si="35"/>
        <v>58212.080000000315</v>
      </c>
    </row>
    <row r="365" spans="1:8" x14ac:dyDescent="0.2">
      <c r="A365" s="38">
        <f t="shared" si="30"/>
        <v>348</v>
      </c>
      <c r="B365" s="39">
        <f t="shared" si="31"/>
        <v>52566</v>
      </c>
      <c r="C365" s="40">
        <f t="shared" si="32"/>
        <v>4583.1899999999996</v>
      </c>
      <c r="D365" s="42"/>
      <c r="E365" s="40"/>
      <c r="F365" s="40">
        <f t="shared" si="33"/>
        <v>194.04</v>
      </c>
      <c r="G365" s="40">
        <f t="shared" si="34"/>
        <v>4389.1499999999996</v>
      </c>
      <c r="H365" s="40">
        <f t="shared" si="35"/>
        <v>53822.930000000313</v>
      </c>
    </row>
    <row r="366" spans="1:8" x14ac:dyDescent="0.2">
      <c r="A366" s="38">
        <f t="shared" si="30"/>
        <v>349</v>
      </c>
      <c r="B366" s="39">
        <f t="shared" si="31"/>
        <v>52597</v>
      </c>
      <c r="C366" s="40">
        <f t="shared" si="32"/>
        <v>4583.1899999999996</v>
      </c>
      <c r="D366" s="42"/>
      <c r="E366" s="40"/>
      <c r="F366" s="40">
        <f t="shared" si="33"/>
        <v>179.41</v>
      </c>
      <c r="G366" s="40">
        <f t="shared" si="34"/>
        <v>4403.78</v>
      </c>
      <c r="H366" s="40">
        <f t="shared" si="35"/>
        <v>49419.150000000314</v>
      </c>
    </row>
    <row r="367" spans="1:8" x14ac:dyDescent="0.2">
      <c r="A367" s="38">
        <f t="shared" si="30"/>
        <v>350</v>
      </c>
      <c r="B367" s="39">
        <f t="shared" si="31"/>
        <v>52628</v>
      </c>
      <c r="C367" s="40">
        <f t="shared" si="32"/>
        <v>4583.1899999999996</v>
      </c>
      <c r="D367" s="42"/>
      <c r="E367" s="40"/>
      <c r="F367" s="40">
        <f t="shared" si="33"/>
        <v>164.73</v>
      </c>
      <c r="G367" s="40">
        <f t="shared" si="34"/>
        <v>4418.46</v>
      </c>
      <c r="H367" s="40">
        <f t="shared" si="35"/>
        <v>45000.690000000315</v>
      </c>
    </row>
    <row r="368" spans="1:8" x14ac:dyDescent="0.2">
      <c r="A368" s="38">
        <f t="shared" si="30"/>
        <v>351</v>
      </c>
      <c r="B368" s="39">
        <f t="shared" si="31"/>
        <v>52657</v>
      </c>
      <c r="C368" s="40">
        <f t="shared" si="32"/>
        <v>4583.1899999999996</v>
      </c>
      <c r="D368" s="42"/>
      <c r="E368" s="40"/>
      <c r="F368" s="40">
        <f t="shared" si="33"/>
        <v>150</v>
      </c>
      <c r="G368" s="40">
        <f t="shared" si="34"/>
        <v>4433.1899999999996</v>
      </c>
      <c r="H368" s="40">
        <f t="shared" si="35"/>
        <v>40567.500000000313</v>
      </c>
    </row>
    <row r="369" spans="1:8" x14ac:dyDescent="0.2">
      <c r="A369" s="38">
        <f t="shared" si="30"/>
        <v>352</v>
      </c>
      <c r="B369" s="39">
        <f t="shared" si="31"/>
        <v>52688</v>
      </c>
      <c r="C369" s="40">
        <f t="shared" si="32"/>
        <v>4583.1899999999996</v>
      </c>
      <c r="D369" s="42"/>
      <c r="E369" s="40"/>
      <c r="F369" s="40">
        <f t="shared" si="33"/>
        <v>135.22999999999999</v>
      </c>
      <c r="G369" s="40">
        <f t="shared" si="34"/>
        <v>4447.96</v>
      </c>
      <c r="H369" s="40">
        <f t="shared" si="35"/>
        <v>36119.540000000314</v>
      </c>
    </row>
    <row r="370" spans="1:8" x14ac:dyDescent="0.2">
      <c r="A370" s="38">
        <f t="shared" si="30"/>
        <v>353</v>
      </c>
      <c r="B370" s="39">
        <f t="shared" si="31"/>
        <v>52718</v>
      </c>
      <c r="C370" s="40">
        <f t="shared" si="32"/>
        <v>4583.1899999999996</v>
      </c>
      <c r="D370" s="42"/>
      <c r="E370" s="40"/>
      <c r="F370" s="40">
        <f t="shared" si="33"/>
        <v>120.4</v>
      </c>
      <c r="G370" s="40">
        <f t="shared" si="34"/>
        <v>4462.79</v>
      </c>
      <c r="H370" s="40">
        <f t="shared" si="35"/>
        <v>31656.750000000313</v>
      </c>
    </row>
    <row r="371" spans="1:8" x14ac:dyDescent="0.2">
      <c r="A371" s="38">
        <f t="shared" si="30"/>
        <v>354</v>
      </c>
      <c r="B371" s="39">
        <f t="shared" si="31"/>
        <v>52749</v>
      </c>
      <c r="C371" s="40">
        <f t="shared" si="32"/>
        <v>4583.1899999999996</v>
      </c>
      <c r="D371" s="42"/>
      <c r="E371" s="40"/>
      <c r="F371" s="40">
        <f t="shared" si="33"/>
        <v>105.52</v>
      </c>
      <c r="G371" s="40">
        <f t="shared" si="34"/>
        <v>4477.6699999999992</v>
      </c>
      <c r="H371" s="40">
        <f t="shared" si="35"/>
        <v>27179.080000000315</v>
      </c>
    </row>
    <row r="372" spans="1:8" x14ac:dyDescent="0.2">
      <c r="A372" s="38">
        <f t="shared" si="30"/>
        <v>355</v>
      </c>
      <c r="B372" s="39">
        <f t="shared" si="31"/>
        <v>52779</v>
      </c>
      <c r="C372" s="40">
        <f t="shared" si="32"/>
        <v>4583.1899999999996</v>
      </c>
      <c r="D372" s="42"/>
      <c r="E372" s="40"/>
      <c r="F372" s="40">
        <f t="shared" si="33"/>
        <v>90.6</v>
      </c>
      <c r="G372" s="40">
        <f t="shared" si="34"/>
        <v>4492.5899999999992</v>
      </c>
      <c r="H372" s="40">
        <f t="shared" si="35"/>
        <v>22686.490000000314</v>
      </c>
    </row>
    <row r="373" spans="1:8" x14ac:dyDescent="0.2">
      <c r="A373" s="38">
        <f t="shared" si="30"/>
        <v>356</v>
      </c>
      <c r="B373" s="39">
        <f t="shared" si="31"/>
        <v>52810</v>
      </c>
      <c r="C373" s="40">
        <f t="shared" si="32"/>
        <v>4583.1899999999996</v>
      </c>
      <c r="D373" s="42"/>
      <c r="E373" s="40"/>
      <c r="F373" s="40">
        <f t="shared" si="33"/>
        <v>75.62</v>
      </c>
      <c r="G373" s="40">
        <f t="shared" si="34"/>
        <v>4507.57</v>
      </c>
      <c r="H373" s="40">
        <f t="shared" si="35"/>
        <v>18178.920000000315</v>
      </c>
    </row>
    <row r="374" spans="1:8" x14ac:dyDescent="0.2">
      <c r="A374" s="38">
        <f t="shared" si="30"/>
        <v>357</v>
      </c>
      <c r="B374" s="39">
        <f t="shared" si="31"/>
        <v>52841</v>
      </c>
      <c r="C374" s="40">
        <f t="shared" si="32"/>
        <v>4583.1899999999996</v>
      </c>
      <c r="D374" s="42"/>
      <c r="E374" s="40"/>
      <c r="F374" s="40">
        <f t="shared" si="33"/>
        <v>60.6</v>
      </c>
      <c r="G374" s="40">
        <f t="shared" si="34"/>
        <v>4522.5899999999992</v>
      </c>
      <c r="H374" s="40">
        <f t="shared" si="35"/>
        <v>13656.330000000315</v>
      </c>
    </row>
    <row r="375" spans="1:8" x14ac:dyDescent="0.2">
      <c r="A375" s="38">
        <f t="shared" si="30"/>
        <v>358</v>
      </c>
      <c r="B375" s="39">
        <f t="shared" si="31"/>
        <v>52871</v>
      </c>
      <c r="C375" s="40">
        <f t="shared" si="32"/>
        <v>4583.1899999999996</v>
      </c>
      <c r="D375" s="42"/>
      <c r="E375" s="40"/>
      <c r="F375" s="40">
        <f t="shared" si="33"/>
        <v>45.52</v>
      </c>
      <c r="G375" s="40">
        <f t="shared" si="34"/>
        <v>4537.6699999999992</v>
      </c>
      <c r="H375" s="40">
        <f t="shared" si="35"/>
        <v>9118.6600000003164</v>
      </c>
    </row>
    <row r="376" spans="1:8" x14ac:dyDescent="0.2">
      <c r="A376" s="38">
        <f t="shared" si="30"/>
        <v>359</v>
      </c>
      <c r="B376" s="39">
        <f t="shared" si="31"/>
        <v>52902</v>
      </c>
      <c r="C376" s="40">
        <f t="shared" si="32"/>
        <v>4583.1899999999996</v>
      </c>
      <c r="D376" s="42"/>
      <c r="E376" s="40"/>
      <c r="F376" s="40">
        <f t="shared" si="33"/>
        <v>30.4</v>
      </c>
      <c r="G376" s="40">
        <f t="shared" si="34"/>
        <v>4552.79</v>
      </c>
      <c r="H376" s="40">
        <f t="shared" si="35"/>
        <v>4565.8700000003164</v>
      </c>
    </row>
    <row r="377" spans="1:8" x14ac:dyDescent="0.2">
      <c r="A377" s="38">
        <f t="shared" si="30"/>
        <v>360</v>
      </c>
      <c r="B377" s="39">
        <f t="shared" si="31"/>
        <v>52932</v>
      </c>
      <c r="C377" s="40">
        <f t="shared" si="32"/>
        <v>4581.09</v>
      </c>
      <c r="D377" s="42"/>
      <c r="E377" s="40"/>
      <c r="F377" s="40">
        <f t="shared" si="33"/>
        <v>15.22</v>
      </c>
      <c r="G377" s="40">
        <f t="shared" si="34"/>
        <v>4565.87</v>
      </c>
      <c r="H377" s="40">
        <f t="shared" si="35"/>
        <v>3.1650415621697903E-10</v>
      </c>
    </row>
    <row r="378" spans="1:8" x14ac:dyDescent="0.2">
      <c r="A378" s="38" t="str">
        <f t="shared" si="30"/>
        <v/>
      </c>
      <c r="B378" s="39" t="str">
        <f t="shared" si="31"/>
        <v/>
      </c>
      <c r="C378" s="40" t="str">
        <f t="shared" si="32"/>
        <v/>
      </c>
      <c r="D378" s="42"/>
      <c r="E378" s="40"/>
      <c r="F378" s="40" t="str">
        <f t="shared" si="33"/>
        <v/>
      </c>
      <c r="G378" s="40" t="str">
        <f t="shared" si="34"/>
        <v/>
      </c>
      <c r="H378" s="40" t="str">
        <f t="shared" si="35"/>
        <v/>
      </c>
    </row>
    <row r="379" spans="1:8" x14ac:dyDescent="0.2">
      <c r="A379" s="38" t="str">
        <f t="shared" si="30"/>
        <v/>
      </c>
      <c r="B379" s="39" t="str">
        <f t="shared" si="31"/>
        <v/>
      </c>
      <c r="C379" s="40" t="str">
        <f t="shared" si="32"/>
        <v/>
      </c>
      <c r="D379" s="42"/>
      <c r="E379" s="40"/>
      <c r="F379" s="40" t="str">
        <f t="shared" si="33"/>
        <v/>
      </c>
      <c r="G379" s="40" t="str">
        <f t="shared" si="34"/>
        <v/>
      </c>
      <c r="H379" s="40" t="str">
        <f t="shared" si="35"/>
        <v/>
      </c>
    </row>
    <row r="380" spans="1:8" x14ac:dyDescent="0.2">
      <c r="A380" s="38" t="str">
        <f t="shared" si="30"/>
        <v/>
      </c>
      <c r="B380" s="39" t="str">
        <f t="shared" si="31"/>
        <v/>
      </c>
      <c r="C380" s="40" t="str">
        <f t="shared" si="32"/>
        <v/>
      </c>
      <c r="D380" s="42"/>
      <c r="E380" s="40"/>
      <c r="F380" s="40" t="str">
        <f t="shared" si="33"/>
        <v/>
      </c>
      <c r="G380" s="40" t="str">
        <f t="shared" si="34"/>
        <v/>
      </c>
      <c r="H380" s="40" t="str">
        <f t="shared" si="35"/>
        <v/>
      </c>
    </row>
    <row r="381" spans="1:8" x14ac:dyDescent="0.2">
      <c r="A381" s="38" t="str">
        <f t="shared" si="30"/>
        <v/>
      </c>
      <c r="B381" s="39" t="str">
        <f t="shared" si="31"/>
        <v/>
      </c>
      <c r="C381" s="40" t="str">
        <f t="shared" si="32"/>
        <v/>
      </c>
      <c r="D381" s="42"/>
      <c r="E381" s="40"/>
      <c r="F381" s="40" t="str">
        <f t="shared" si="33"/>
        <v/>
      </c>
      <c r="G381" s="40" t="str">
        <f t="shared" si="34"/>
        <v/>
      </c>
      <c r="H381" s="40" t="str">
        <f t="shared" si="35"/>
        <v/>
      </c>
    </row>
    <row r="382" spans="1:8" x14ac:dyDescent="0.2">
      <c r="A382" s="38" t="str">
        <f t="shared" si="30"/>
        <v/>
      </c>
      <c r="B382" s="39" t="str">
        <f t="shared" si="31"/>
        <v/>
      </c>
      <c r="C382" s="40" t="str">
        <f t="shared" si="32"/>
        <v/>
      </c>
      <c r="D382" s="42"/>
      <c r="E382" s="40"/>
      <c r="F382" s="40" t="str">
        <f t="shared" si="33"/>
        <v/>
      </c>
      <c r="G382" s="40" t="str">
        <f t="shared" si="34"/>
        <v/>
      </c>
      <c r="H382" s="40" t="str">
        <f t="shared" si="35"/>
        <v/>
      </c>
    </row>
    <row r="383" spans="1:8" x14ac:dyDescent="0.2">
      <c r="A383" s="38" t="str">
        <f t="shared" si="30"/>
        <v/>
      </c>
      <c r="B383" s="39" t="str">
        <f t="shared" si="31"/>
        <v/>
      </c>
      <c r="C383" s="40" t="str">
        <f t="shared" si="32"/>
        <v/>
      </c>
      <c r="D383" s="42"/>
      <c r="E383" s="40"/>
      <c r="F383" s="40" t="str">
        <f t="shared" si="33"/>
        <v/>
      </c>
      <c r="G383" s="40" t="str">
        <f t="shared" si="34"/>
        <v/>
      </c>
      <c r="H383" s="40" t="str">
        <f t="shared" si="35"/>
        <v/>
      </c>
    </row>
    <row r="384" spans="1:8" x14ac:dyDescent="0.2">
      <c r="A384" s="38" t="str">
        <f t="shared" si="30"/>
        <v/>
      </c>
      <c r="B384" s="39" t="str">
        <f t="shared" si="31"/>
        <v/>
      </c>
      <c r="C384" s="40" t="str">
        <f t="shared" si="32"/>
        <v/>
      </c>
      <c r="D384" s="42"/>
      <c r="E384" s="40"/>
      <c r="F384" s="40" t="str">
        <f t="shared" si="33"/>
        <v/>
      </c>
      <c r="G384" s="40" t="str">
        <f t="shared" si="34"/>
        <v/>
      </c>
      <c r="H384" s="40" t="str">
        <f t="shared" si="35"/>
        <v/>
      </c>
    </row>
    <row r="385" spans="1:8" x14ac:dyDescent="0.2">
      <c r="A385" s="38" t="str">
        <f t="shared" si="30"/>
        <v/>
      </c>
      <c r="B385" s="39" t="str">
        <f t="shared" si="31"/>
        <v/>
      </c>
      <c r="C385" s="40" t="str">
        <f t="shared" si="32"/>
        <v/>
      </c>
      <c r="D385" s="42"/>
      <c r="E385" s="40"/>
      <c r="F385" s="40" t="str">
        <f t="shared" si="33"/>
        <v/>
      </c>
      <c r="G385" s="40" t="str">
        <f t="shared" si="34"/>
        <v/>
      </c>
      <c r="H385" s="40" t="str">
        <f t="shared" si="35"/>
        <v/>
      </c>
    </row>
    <row r="386" spans="1:8" x14ac:dyDescent="0.2">
      <c r="A386" s="38" t="str">
        <f t="shared" si="30"/>
        <v/>
      </c>
      <c r="B386" s="39" t="str">
        <f t="shared" si="31"/>
        <v/>
      </c>
      <c r="C386" s="40" t="str">
        <f t="shared" si="32"/>
        <v/>
      </c>
      <c r="D386" s="42"/>
      <c r="E386" s="40"/>
      <c r="F386" s="40" t="str">
        <f t="shared" si="33"/>
        <v/>
      </c>
      <c r="G386" s="40" t="str">
        <f t="shared" si="34"/>
        <v/>
      </c>
      <c r="H386" s="40" t="str">
        <f t="shared" si="35"/>
        <v/>
      </c>
    </row>
    <row r="387" spans="1:8" x14ac:dyDescent="0.2">
      <c r="A387" s="38" t="str">
        <f t="shared" si="30"/>
        <v/>
      </c>
      <c r="B387" s="39" t="str">
        <f t="shared" si="31"/>
        <v/>
      </c>
      <c r="C387" s="40" t="str">
        <f t="shared" si="32"/>
        <v/>
      </c>
      <c r="D387" s="42"/>
      <c r="E387" s="40"/>
      <c r="F387" s="40" t="str">
        <f t="shared" si="33"/>
        <v/>
      </c>
      <c r="G387" s="40" t="str">
        <f t="shared" si="34"/>
        <v/>
      </c>
      <c r="H387" s="40" t="str">
        <f t="shared" si="35"/>
        <v/>
      </c>
    </row>
    <row r="388" spans="1:8" x14ac:dyDescent="0.2">
      <c r="A388" s="38" t="str">
        <f t="shared" si="30"/>
        <v/>
      </c>
      <c r="B388" s="39" t="str">
        <f t="shared" si="31"/>
        <v/>
      </c>
      <c r="C388" s="40" t="str">
        <f t="shared" si="32"/>
        <v/>
      </c>
      <c r="D388" s="42"/>
      <c r="E388" s="40"/>
      <c r="F388" s="40" t="str">
        <f t="shared" si="33"/>
        <v/>
      </c>
      <c r="G388" s="40" t="str">
        <f t="shared" si="34"/>
        <v/>
      </c>
      <c r="H388" s="40" t="str">
        <f t="shared" si="35"/>
        <v/>
      </c>
    </row>
    <row r="389" spans="1:8" x14ac:dyDescent="0.2">
      <c r="A389" s="38" t="str">
        <f t="shared" si="30"/>
        <v/>
      </c>
      <c r="B389" s="39" t="str">
        <f t="shared" si="31"/>
        <v/>
      </c>
      <c r="C389" s="40" t="str">
        <f t="shared" si="32"/>
        <v/>
      </c>
      <c r="D389" s="42"/>
      <c r="E389" s="40"/>
      <c r="F389" s="40" t="str">
        <f t="shared" si="33"/>
        <v/>
      </c>
      <c r="G389" s="40" t="str">
        <f t="shared" si="34"/>
        <v/>
      </c>
      <c r="H389" s="40" t="str">
        <f t="shared" si="35"/>
        <v/>
      </c>
    </row>
    <row r="390" spans="1:8" x14ac:dyDescent="0.2">
      <c r="A390" s="38" t="str">
        <f t="shared" si="30"/>
        <v/>
      </c>
      <c r="B390" s="39" t="str">
        <f t="shared" si="31"/>
        <v/>
      </c>
      <c r="C390" s="40" t="str">
        <f t="shared" si="32"/>
        <v/>
      </c>
      <c r="D390" s="42"/>
      <c r="E390" s="40"/>
      <c r="F390" s="40" t="str">
        <f t="shared" si="33"/>
        <v/>
      </c>
      <c r="G390" s="40" t="str">
        <f t="shared" si="34"/>
        <v/>
      </c>
      <c r="H390" s="40" t="str">
        <f t="shared" si="35"/>
        <v/>
      </c>
    </row>
    <row r="391" spans="1:8" x14ac:dyDescent="0.2">
      <c r="A391" s="38" t="str">
        <f t="shared" si="30"/>
        <v/>
      </c>
      <c r="B391" s="39" t="str">
        <f t="shared" si="31"/>
        <v/>
      </c>
      <c r="C391" s="40" t="str">
        <f t="shared" si="32"/>
        <v/>
      </c>
      <c r="D391" s="42"/>
      <c r="E391" s="40"/>
      <c r="F391" s="40" t="str">
        <f t="shared" si="33"/>
        <v/>
      </c>
      <c r="G391" s="40" t="str">
        <f t="shared" si="34"/>
        <v/>
      </c>
      <c r="H391" s="40" t="str">
        <f t="shared" si="35"/>
        <v/>
      </c>
    </row>
    <row r="392" spans="1:8" x14ac:dyDescent="0.2">
      <c r="A392" s="38" t="str">
        <f t="shared" si="30"/>
        <v/>
      </c>
      <c r="B392" s="39" t="str">
        <f t="shared" si="31"/>
        <v/>
      </c>
      <c r="C392" s="40" t="str">
        <f t="shared" si="32"/>
        <v/>
      </c>
      <c r="D392" s="42"/>
      <c r="E392" s="40"/>
      <c r="F392" s="40" t="str">
        <f t="shared" si="33"/>
        <v/>
      </c>
      <c r="G392" s="40" t="str">
        <f t="shared" si="34"/>
        <v/>
      </c>
      <c r="H392" s="40" t="str">
        <f t="shared" si="35"/>
        <v/>
      </c>
    </row>
    <row r="393" spans="1:8" x14ac:dyDescent="0.2">
      <c r="A393" s="38" t="str">
        <f t="shared" si="30"/>
        <v/>
      </c>
      <c r="B393" s="39" t="str">
        <f t="shared" si="31"/>
        <v/>
      </c>
      <c r="C393" s="40" t="str">
        <f t="shared" si="32"/>
        <v/>
      </c>
      <c r="D393" s="42"/>
      <c r="E393" s="40"/>
      <c r="F393" s="40" t="str">
        <f t="shared" si="33"/>
        <v/>
      </c>
      <c r="G393" s="40" t="str">
        <f t="shared" si="34"/>
        <v/>
      </c>
      <c r="H393" s="40" t="str">
        <f t="shared" si="35"/>
        <v/>
      </c>
    </row>
    <row r="394" spans="1:8" x14ac:dyDescent="0.2">
      <c r="A394" s="38" t="str">
        <f t="shared" si="30"/>
        <v/>
      </c>
      <c r="B394" s="39" t="str">
        <f t="shared" si="31"/>
        <v/>
      </c>
      <c r="C394" s="40" t="str">
        <f t="shared" si="32"/>
        <v/>
      </c>
      <c r="D394" s="42"/>
      <c r="E394" s="40"/>
      <c r="F394" s="40" t="str">
        <f t="shared" si="33"/>
        <v/>
      </c>
      <c r="G394" s="40" t="str">
        <f t="shared" si="34"/>
        <v/>
      </c>
      <c r="H394" s="40" t="str">
        <f t="shared" si="35"/>
        <v/>
      </c>
    </row>
    <row r="395" spans="1:8" x14ac:dyDescent="0.2">
      <c r="A395" s="38" t="str">
        <f t="shared" si="30"/>
        <v/>
      </c>
      <c r="B395" s="39" t="str">
        <f t="shared" si="31"/>
        <v/>
      </c>
      <c r="C395" s="40" t="str">
        <f t="shared" si="32"/>
        <v/>
      </c>
      <c r="D395" s="42"/>
      <c r="E395" s="40"/>
      <c r="F395" s="40" t="str">
        <f t="shared" si="33"/>
        <v/>
      </c>
      <c r="G395" s="40" t="str">
        <f t="shared" si="34"/>
        <v/>
      </c>
      <c r="H395" s="40" t="str">
        <f t="shared" si="35"/>
        <v/>
      </c>
    </row>
    <row r="396" spans="1:8" x14ac:dyDescent="0.2">
      <c r="A396" s="38" t="str">
        <f t="shared" si="30"/>
        <v/>
      </c>
      <c r="B396" s="39" t="str">
        <f t="shared" si="31"/>
        <v/>
      </c>
      <c r="C396" s="40" t="str">
        <f t="shared" si="32"/>
        <v/>
      </c>
      <c r="D396" s="42"/>
      <c r="E396" s="40"/>
      <c r="F396" s="40" t="str">
        <f t="shared" si="33"/>
        <v/>
      </c>
      <c r="G396" s="40" t="str">
        <f t="shared" si="34"/>
        <v/>
      </c>
      <c r="H396" s="40" t="str">
        <f t="shared" si="35"/>
        <v/>
      </c>
    </row>
    <row r="397" spans="1:8" x14ac:dyDescent="0.2">
      <c r="A397" s="38" t="str">
        <f t="shared" si="30"/>
        <v/>
      </c>
      <c r="B397" s="39" t="str">
        <f t="shared" si="31"/>
        <v/>
      </c>
      <c r="C397" s="40" t="str">
        <f t="shared" si="32"/>
        <v/>
      </c>
      <c r="D397" s="42"/>
      <c r="E397" s="40"/>
      <c r="F397" s="40" t="str">
        <f t="shared" si="33"/>
        <v/>
      </c>
      <c r="G397" s="40" t="str">
        <f t="shared" si="34"/>
        <v/>
      </c>
      <c r="H397" s="40" t="str">
        <f t="shared" si="35"/>
        <v/>
      </c>
    </row>
    <row r="398" spans="1:8" x14ac:dyDescent="0.2">
      <c r="A398" s="38" t="str">
        <f t="shared" si="30"/>
        <v/>
      </c>
      <c r="B398" s="39" t="str">
        <f t="shared" si="31"/>
        <v/>
      </c>
      <c r="C398" s="40" t="str">
        <f t="shared" si="32"/>
        <v/>
      </c>
      <c r="D398" s="42"/>
      <c r="E398" s="40"/>
      <c r="F398" s="40" t="str">
        <f t="shared" si="33"/>
        <v/>
      </c>
      <c r="G398" s="40" t="str">
        <f t="shared" si="34"/>
        <v/>
      </c>
      <c r="H398" s="40" t="str">
        <f t="shared" si="35"/>
        <v/>
      </c>
    </row>
    <row r="399" spans="1:8" x14ac:dyDescent="0.2">
      <c r="A399" s="38" t="str">
        <f t="shared" si="30"/>
        <v/>
      </c>
      <c r="B399" s="39" t="str">
        <f t="shared" si="31"/>
        <v/>
      </c>
      <c r="C399" s="40" t="str">
        <f t="shared" si="32"/>
        <v/>
      </c>
      <c r="D399" s="42"/>
      <c r="E399" s="40"/>
      <c r="F399" s="40" t="str">
        <f t="shared" si="33"/>
        <v/>
      </c>
      <c r="G399" s="40" t="str">
        <f t="shared" si="34"/>
        <v/>
      </c>
      <c r="H399" s="40" t="str">
        <f t="shared" si="35"/>
        <v/>
      </c>
    </row>
    <row r="400" spans="1:8" x14ac:dyDescent="0.2">
      <c r="A400" s="38" t="str">
        <f t="shared" si="30"/>
        <v/>
      </c>
      <c r="B400" s="39" t="str">
        <f t="shared" si="31"/>
        <v/>
      </c>
      <c r="C400" s="40" t="str">
        <f t="shared" si="32"/>
        <v/>
      </c>
      <c r="D400" s="42"/>
      <c r="E400" s="40"/>
      <c r="F400" s="40" t="str">
        <f t="shared" si="33"/>
        <v/>
      </c>
      <c r="G400" s="40" t="str">
        <f t="shared" si="34"/>
        <v/>
      </c>
      <c r="H400" s="40" t="str">
        <f t="shared" si="35"/>
        <v/>
      </c>
    </row>
    <row r="401" spans="1:8" x14ac:dyDescent="0.2">
      <c r="A401" s="38" t="str">
        <f t="shared" si="30"/>
        <v/>
      </c>
      <c r="B401" s="39" t="str">
        <f t="shared" si="31"/>
        <v/>
      </c>
      <c r="C401" s="40" t="str">
        <f t="shared" si="32"/>
        <v/>
      </c>
      <c r="D401" s="42"/>
      <c r="E401" s="40"/>
      <c r="F401" s="40" t="str">
        <f t="shared" si="33"/>
        <v/>
      </c>
      <c r="G401" s="40" t="str">
        <f t="shared" si="34"/>
        <v/>
      </c>
      <c r="H401" s="40" t="str">
        <f t="shared" si="35"/>
        <v/>
      </c>
    </row>
    <row r="402" spans="1:8" x14ac:dyDescent="0.2">
      <c r="A402" s="38" t="str">
        <f t="shared" ref="A402:A465" si="36">IF(H401="","",IF(roundOpt,IF(OR(A401&gt;=nper,ROUND(H401,2)&lt;=0),"",A401+1),IF(OR(A401&gt;=nper,H401&lt;=0),"",A401+1)))</f>
        <v/>
      </c>
      <c r="B402" s="39" t="str">
        <f t="shared" ref="B402:B465" si="37">IF(A402="","",IF(OR(periods_per_year=26,periods_per_year=52),IF(periods_per_year=26,IF(A402=1,fpdate,B401+14),IF(periods_per_year=52,IF(A402=1,fpdate,B401+7),"n/a")),IF(periods_per_year=24,DATE(YEAR(fpdate),MONTH(fpdate)+(A402-1)/2+IF(AND(DAY(fpdate)&gt;=15,MOD(A402,2)=0),1,0),IF(MOD(A402,2)=0,IF(DAY(fpdate)&gt;=15,DAY(fpdate)-14,DAY(fpdate)+14),DAY(fpdate))),IF(DAY(DATE(YEAR(fpdate),MONTH(fpdate)+(A402-1)*months_per_period,DAY(fpdate)))&lt;&gt;DAY(fpdate),DATE(YEAR(fpdate),MONTH(fpdate)+(A402-1)*months_per_period+1,0),DATE(YEAR(fpdate),MONTH(fpdate)+(A402-1)*months_per_period,DAY(fpdate))))))</f>
        <v/>
      </c>
      <c r="C402" s="40" t="str">
        <f t="shared" ref="C402:C465" si="38">IF(A402="","",IF(roundOpt,IF(OR(A402=nper,payment&gt;ROUND((1+rate)*H401,2)),ROUND((1+rate)*H401,2),payment),IF(OR(A402=nper,payment&gt;(1+rate)*H401),(1+rate)*H401,payment)))</f>
        <v/>
      </c>
      <c r="D402" s="42"/>
      <c r="E402" s="40"/>
      <c r="F402" s="40" t="str">
        <f t="shared" ref="F402:F465" si="39">IF(A402="","",IF(AND(A402=1,pmtType=1),0,IF(roundOpt,ROUND(rate*H401,2),rate*H401)))</f>
        <v/>
      </c>
      <c r="G402" s="40" t="str">
        <f t="shared" ref="G402:G465" si="40">IF(A402="","",C402-F402+D402)</f>
        <v/>
      </c>
      <c r="H402" s="40" t="str">
        <f t="shared" ref="H402:H465" si="41">IF(A402="","",H401-G402)</f>
        <v/>
      </c>
    </row>
    <row r="403" spans="1:8" x14ac:dyDescent="0.2">
      <c r="A403" s="38" t="str">
        <f t="shared" si="36"/>
        <v/>
      </c>
      <c r="B403" s="39" t="str">
        <f t="shared" si="37"/>
        <v/>
      </c>
      <c r="C403" s="40" t="str">
        <f t="shared" si="38"/>
        <v/>
      </c>
      <c r="D403" s="42"/>
      <c r="E403" s="40"/>
      <c r="F403" s="40" t="str">
        <f t="shared" si="39"/>
        <v/>
      </c>
      <c r="G403" s="40" t="str">
        <f t="shared" si="40"/>
        <v/>
      </c>
      <c r="H403" s="40" t="str">
        <f t="shared" si="41"/>
        <v/>
      </c>
    </row>
    <row r="404" spans="1:8" x14ac:dyDescent="0.2">
      <c r="A404" s="38" t="str">
        <f t="shared" si="36"/>
        <v/>
      </c>
      <c r="B404" s="39" t="str">
        <f t="shared" si="37"/>
        <v/>
      </c>
      <c r="C404" s="40" t="str">
        <f t="shared" si="38"/>
        <v/>
      </c>
      <c r="D404" s="42"/>
      <c r="E404" s="40"/>
      <c r="F404" s="40" t="str">
        <f t="shared" si="39"/>
        <v/>
      </c>
      <c r="G404" s="40" t="str">
        <f t="shared" si="40"/>
        <v/>
      </c>
      <c r="H404" s="40" t="str">
        <f t="shared" si="41"/>
        <v/>
      </c>
    </row>
    <row r="405" spans="1:8" x14ac:dyDescent="0.2">
      <c r="A405" s="38" t="str">
        <f t="shared" si="36"/>
        <v/>
      </c>
      <c r="B405" s="39" t="str">
        <f t="shared" si="37"/>
        <v/>
      </c>
      <c r="C405" s="40" t="str">
        <f t="shared" si="38"/>
        <v/>
      </c>
      <c r="D405" s="42"/>
      <c r="E405" s="40"/>
      <c r="F405" s="40" t="str">
        <f t="shared" si="39"/>
        <v/>
      </c>
      <c r="G405" s="40" t="str">
        <f t="shared" si="40"/>
        <v/>
      </c>
      <c r="H405" s="40" t="str">
        <f t="shared" si="41"/>
        <v/>
      </c>
    </row>
    <row r="406" spans="1:8" x14ac:dyDescent="0.2">
      <c r="A406" s="38" t="str">
        <f t="shared" si="36"/>
        <v/>
      </c>
      <c r="B406" s="39" t="str">
        <f t="shared" si="37"/>
        <v/>
      </c>
      <c r="C406" s="40" t="str">
        <f t="shared" si="38"/>
        <v/>
      </c>
      <c r="D406" s="42"/>
      <c r="E406" s="40"/>
      <c r="F406" s="40" t="str">
        <f t="shared" si="39"/>
        <v/>
      </c>
      <c r="G406" s="40" t="str">
        <f t="shared" si="40"/>
        <v/>
      </c>
      <c r="H406" s="40" t="str">
        <f t="shared" si="41"/>
        <v/>
      </c>
    </row>
    <row r="407" spans="1:8" x14ac:dyDescent="0.2">
      <c r="A407" s="38" t="str">
        <f t="shared" si="36"/>
        <v/>
      </c>
      <c r="B407" s="39" t="str">
        <f t="shared" si="37"/>
        <v/>
      </c>
      <c r="C407" s="40" t="str">
        <f t="shared" si="38"/>
        <v/>
      </c>
      <c r="D407" s="42"/>
      <c r="E407" s="40"/>
      <c r="F407" s="40" t="str">
        <f t="shared" si="39"/>
        <v/>
      </c>
      <c r="G407" s="40" t="str">
        <f t="shared" si="40"/>
        <v/>
      </c>
      <c r="H407" s="40" t="str">
        <f t="shared" si="41"/>
        <v/>
      </c>
    </row>
    <row r="408" spans="1:8" x14ac:dyDescent="0.2">
      <c r="A408" s="38" t="str">
        <f t="shared" si="36"/>
        <v/>
      </c>
      <c r="B408" s="39" t="str">
        <f t="shared" si="37"/>
        <v/>
      </c>
      <c r="C408" s="40" t="str">
        <f t="shared" si="38"/>
        <v/>
      </c>
      <c r="D408" s="42"/>
      <c r="E408" s="40"/>
      <c r="F408" s="40" t="str">
        <f t="shared" si="39"/>
        <v/>
      </c>
      <c r="G408" s="40" t="str">
        <f t="shared" si="40"/>
        <v/>
      </c>
      <c r="H408" s="40" t="str">
        <f t="shared" si="41"/>
        <v/>
      </c>
    </row>
    <row r="409" spans="1:8" x14ac:dyDescent="0.2">
      <c r="A409" s="38" t="str">
        <f t="shared" si="36"/>
        <v/>
      </c>
      <c r="B409" s="39" t="str">
        <f t="shared" si="37"/>
        <v/>
      </c>
      <c r="C409" s="40" t="str">
        <f t="shared" si="38"/>
        <v/>
      </c>
      <c r="D409" s="42"/>
      <c r="E409" s="40"/>
      <c r="F409" s="40" t="str">
        <f t="shared" si="39"/>
        <v/>
      </c>
      <c r="G409" s="40" t="str">
        <f t="shared" si="40"/>
        <v/>
      </c>
      <c r="H409" s="40" t="str">
        <f t="shared" si="41"/>
        <v/>
      </c>
    </row>
    <row r="410" spans="1:8" x14ac:dyDescent="0.2">
      <c r="A410" s="38" t="str">
        <f t="shared" si="36"/>
        <v/>
      </c>
      <c r="B410" s="39" t="str">
        <f t="shared" si="37"/>
        <v/>
      </c>
      <c r="C410" s="40" t="str">
        <f t="shared" si="38"/>
        <v/>
      </c>
      <c r="D410" s="42"/>
      <c r="E410" s="40"/>
      <c r="F410" s="40" t="str">
        <f t="shared" si="39"/>
        <v/>
      </c>
      <c r="G410" s="40" t="str">
        <f t="shared" si="40"/>
        <v/>
      </c>
      <c r="H410" s="40" t="str">
        <f t="shared" si="41"/>
        <v/>
      </c>
    </row>
    <row r="411" spans="1:8" x14ac:dyDescent="0.2">
      <c r="A411" s="38" t="str">
        <f t="shared" si="36"/>
        <v/>
      </c>
      <c r="B411" s="39" t="str">
        <f t="shared" si="37"/>
        <v/>
      </c>
      <c r="C411" s="40" t="str">
        <f t="shared" si="38"/>
        <v/>
      </c>
      <c r="D411" s="42"/>
      <c r="E411" s="40"/>
      <c r="F411" s="40" t="str">
        <f t="shared" si="39"/>
        <v/>
      </c>
      <c r="G411" s="40" t="str">
        <f t="shared" si="40"/>
        <v/>
      </c>
      <c r="H411" s="40" t="str">
        <f t="shared" si="41"/>
        <v/>
      </c>
    </row>
    <row r="412" spans="1:8" x14ac:dyDescent="0.2">
      <c r="A412" s="38" t="str">
        <f t="shared" si="36"/>
        <v/>
      </c>
      <c r="B412" s="39" t="str">
        <f t="shared" si="37"/>
        <v/>
      </c>
      <c r="C412" s="40" t="str">
        <f t="shared" si="38"/>
        <v/>
      </c>
      <c r="D412" s="42"/>
      <c r="E412" s="40"/>
      <c r="F412" s="40" t="str">
        <f t="shared" si="39"/>
        <v/>
      </c>
      <c r="G412" s="40" t="str">
        <f t="shared" si="40"/>
        <v/>
      </c>
      <c r="H412" s="40" t="str">
        <f t="shared" si="41"/>
        <v/>
      </c>
    </row>
    <row r="413" spans="1:8" x14ac:dyDescent="0.2">
      <c r="A413" s="38" t="str">
        <f t="shared" si="36"/>
        <v/>
      </c>
      <c r="B413" s="39" t="str">
        <f t="shared" si="37"/>
        <v/>
      </c>
      <c r="C413" s="40" t="str">
        <f t="shared" si="38"/>
        <v/>
      </c>
      <c r="D413" s="42"/>
      <c r="E413" s="40"/>
      <c r="F413" s="40" t="str">
        <f t="shared" si="39"/>
        <v/>
      </c>
      <c r="G413" s="40" t="str">
        <f t="shared" si="40"/>
        <v/>
      </c>
      <c r="H413" s="40" t="str">
        <f t="shared" si="41"/>
        <v/>
      </c>
    </row>
    <row r="414" spans="1:8" x14ac:dyDescent="0.2">
      <c r="A414" s="38" t="str">
        <f t="shared" si="36"/>
        <v/>
      </c>
      <c r="B414" s="39" t="str">
        <f t="shared" si="37"/>
        <v/>
      </c>
      <c r="C414" s="40" t="str">
        <f t="shared" si="38"/>
        <v/>
      </c>
      <c r="D414" s="42"/>
      <c r="E414" s="40"/>
      <c r="F414" s="40" t="str">
        <f t="shared" si="39"/>
        <v/>
      </c>
      <c r="G414" s="40" t="str">
        <f t="shared" si="40"/>
        <v/>
      </c>
      <c r="H414" s="40" t="str">
        <f t="shared" si="41"/>
        <v/>
      </c>
    </row>
    <row r="415" spans="1:8" x14ac:dyDescent="0.2">
      <c r="A415" s="38" t="str">
        <f t="shared" si="36"/>
        <v/>
      </c>
      <c r="B415" s="39" t="str">
        <f t="shared" si="37"/>
        <v/>
      </c>
      <c r="C415" s="40" t="str">
        <f t="shared" si="38"/>
        <v/>
      </c>
      <c r="D415" s="42"/>
      <c r="E415" s="40"/>
      <c r="F415" s="40" t="str">
        <f t="shared" si="39"/>
        <v/>
      </c>
      <c r="G415" s="40" t="str">
        <f t="shared" si="40"/>
        <v/>
      </c>
      <c r="H415" s="40" t="str">
        <f t="shared" si="41"/>
        <v/>
      </c>
    </row>
    <row r="416" spans="1:8" x14ac:dyDescent="0.2">
      <c r="A416" s="38" t="str">
        <f t="shared" si="36"/>
        <v/>
      </c>
      <c r="B416" s="39" t="str">
        <f t="shared" si="37"/>
        <v/>
      </c>
      <c r="C416" s="40" t="str">
        <f t="shared" si="38"/>
        <v/>
      </c>
      <c r="D416" s="42"/>
      <c r="E416" s="40"/>
      <c r="F416" s="40" t="str">
        <f t="shared" si="39"/>
        <v/>
      </c>
      <c r="G416" s="40" t="str">
        <f t="shared" si="40"/>
        <v/>
      </c>
      <c r="H416" s="40" t="str">
        <f t="shared" si="41"/>
        <v/>
      </c>
    </row>
    <row r="417" spans="1:8" x14ac:dyDescent="0.2">
      <c r="A417" s="38" t="str">
        <f t="shared" si="36"/>
        <v/>
      </c>
      <c r="B417" s="39" t="str">
        <f t="shared" si="37"/>
        <v/>
      </c>
      <c r="C417" s="40" t="str">
        <f t="shared" si="38"/>
        <v/>
      </c>
      <c r="D417" s="42"/>
      <c r="E417" s="40"/>
      <c r="F417" s="40" t="str">
        <f t="shared" si="39"/>
        <v/>
      </c>
      <c r="G417" s="40" t="str">
        <f t="shared" si="40"/>
        <v/>
      </c>
      <c r="H417" s="40" t="str">
        <f t="shared" si="41"/>
        <v/>
      </c>
    </row>
    <row r="418" spans="1:8" x14ac:dyDescent="0.2">
      <c r="A418" s="38" t="str">
        <f t="shared" si="36"/>
        <v/>
      </c>
      <c r="B418" s="39" t="str">
        <f t="shared" si="37"/>
        <v/>
      </c>
      <c r="C418" s="40" t="str">
        <f t="shared" si="38"/>
        <v/>
      </c>
      <c r="D418" s="42"/>
      <c r="E418" s="40"/>
      <c r="F418" s="40" t="str">
        <f t="shared" si="39"/>
        <v/>
      </c>
      <c r="G418" s="40" t="str">
        <f t="shared" si="40"/>
        <v/>
      </c>
      <c r="H418" s="40" t="str">
        <f t="shared" si="41"/>
        <v/>
      </c>
    </row>
    <row r="419" spans="1:8" x14ac:dyDescent="0.2">
      <c r="A419" s="38" t="str">
        <f t="shared" si="36"/>
        <v/>
      </c>
      <c r="B419" s="39" t="str">
        <f t="shared" si="37"/>
        <v/>
      </c>
      <c r="C419" s="40" t="str">
        <f t="shared" si="38"/>
        <v/>
      </c>
      <c r="D419" s="42"/>
      <c r="E419" s="40"/>
      <c r="F419" s="40" t="str">
        <f t="shared" si="39"/>
        <v/>
      </c>
      <c r="G419" s="40" t="str">
        <f t="shared" si="40"/>
        <v/>
      </c>
      <c r="H419" s="40" t="str">
        <f t="shared" si="41"/>
        <v/>
      </c>
    </row>
    <row r="420" spans="1:8" x14ac:dyDescent="0.2">
      <c r="A420" s="38" t="str">
        <f t="shared" si="36"/>
        <v/>
      </c>
      <c r="B420" s="39" t="str">
        <f t="shared" si="37"/>
        <v/>
      </c>
      <c r="C420" s="40" t="str">
        <f t="shared" si="38"/>
        <v/>
      </c>
      <c r="D420" s="42"/>
      <c r="E420" s="40"/>
      <c r="F420" s="40" t="str">
        <f t="shared" si="39"/>
        <v/>
      </c>
      <c r="G420" s="40" t="str">
        <f t="shared" si="40"/>
        <v/>
      </c>
      <c r="H420" s="40" t="str">
        <f t="shared" si="41"/>
        <v/>
      </c>
    </row>
    <row r="421" spans="1:8" x14ac:dyDescent="0.2">
      <c r="A421" s="38" t="str">
        <f t="shared" si="36"/>
        <v/>
      </c>
      <c r="B421" s="39" t="str">
        <f t="shared" si="37"/>
        <v/>
      </c>
      <c r="C421" s="40" t="str">
        <f t="shared" si="38"/>
        <v/>
      </c>
      <c r="D421" s="42"/>
      <c r="E421" s="40"/>
      <c r="F421" s="40" t="str">
        <f t="shared" si="39"/>
        <v/>
      </c>
      <c r="G421" s="40" t="str">
        <f t="shared" si="40"/>
        <v/>
      </c>
      <c r="H421" s="40" t="str">
        <f t="shared" si="41"/>
        <v/>
      </c>
    </row>
    <row r="422" spans="1:8" x14ac:dyDescent="0.2">
      <c r="A422" s="38" t="str">
        <f t="shared" si="36"/>
        <v/>
      </c>
      <c r="B422" s="39" t="str">
        <f t="shared" si="37"/>
        <v/>
      </c>
      <c r="C422" s="40" t="str">
        <f t="shared" si="38"/>
        <v/>
      </c>
      <c r="D422" s="42"/>
      <c r="E422" s="40"/>
      <c r="F422" s="40" t="str">
        <f t="shared" si="39"/>
        <v/>
      </c>
      <c r="G422" s="40" t="str">
        <f t="shared" si="40"/>
        <v/>
      </c>
      <c r="H422" s="40" t="str">
        <f t="shared" si="41"/>
        <v/>
      </c>
    </row>
    <row r="423" spans="1:8" x14ac:dyDescent="0.2">
      <c r="A423" s="38" t="str">
        <f t="shared" si="36"/>
        <v/>
      </c>
      <c r="B423" s="39" t="str">
        <f t="shared" si="37"/>
        <v/>
      </c>
      <c r="C423" s="40" t="str">
        <f t="shared" si="38"/>
        <v/>
      </c>
      <c r="D423" s="42"/>
      <c r="E423" s="40"/>
      <c r="F423" s="40" t="str">
        <f t="shared" si="39"/>
        <v/>
      </c>
      <c r="G423" s="40" t="str">
        <f t="shared" si="40"/>
        <v/>
      </c>
      <c r="H423" s="40" t="str">
        <f t="shared" si="41"/>
        <v/>
      </c>
    </row>
    <row r="424" spans="1:8" x14ac:dyDescent="0.2">
      <c r="A424" s="38" t="str">
        <f t="shared" si="36"/>
        <v/>
      </c>
      <c r="B424" s="39" t="str">
        <f t="shared" si="37"/>
        <v/>
      </c>
      <c r="C424" s="40" t="str">
        <f t="shared" si="38"/>
        <v/>
      </c>
      <c r="D424" s="42"/>
      <c r="E424" s="40"/>
      <c r="F424" s="40" t="str">
        <f t="shared" si="39"/>
        <v/>
      </c>
      <c r="G424" s="40" t="str">
        <f t="shared" si="40"/>
        <v/>
      </c>
      <c r="H424" s="40" t="str">
        <f t="shared" si="41"/>
        <v/>
      </c>
    </row>
    <row r="425" spans="1:8" x14ac:dyDescent="0.2">
      <c r="A425" s="38" t="str">
        <f t="shared" si="36"/>
        <v/>
      </c>
      <c r="B425" s="39" t="str">
        <f t="shared" si="37"/>
        <v/>
      </c>
      <c r="C425" s="40" t="str">
        <f t="shared" si="38"/>
        <v/>
      </c>
      <c r="D425" s="42"/>
      <c r="E425" s="40"/>
      <c r="F425" s="40" t="str">
        <f t="shared" si="39"/>
        <v/>
      </c>
      <c r="G425" s="40" t="str">
        <f t="shared" si="40"/>
        <v/>
      </c>
      <c r="H425" s="40" t="str">
        <f t="shared" si="41"/>
        <v/>
      </c>
    </row>
    <row r="426" spans="1:8" x14ac:dyDescent="0.2">
      <c r="A426" s="38" t="str">
        <f t="shared" si="36"/>
        <v/>
      </c>
      <c r="B426" s="39" t="str">
        <f t="shared" si="37"/>
        <v/>
      </c>
      <c r="C426" s="40" t="str">
        <f t="shared" si="38"/>
        <v/>
      </c>
      <c r="D426" s="42"/>
      <c r="E426" s="40"/>
      <c r="F426" s="40" t="str">
        <f t="shared" si="39"/>
        <v/>
      </c>
      <c r="G426" s="40" t="str">
        <f t="shared" si="40"/>
        <v/>
      </c>
      <c r="H426" s="40" t="str">
        <f t="shared" si="41"/>
        <v/>
      </c>
    </row>
    <row r="427" spans="1:8" x14ac:dyDescent="0.2">
      <c r="A427" s="38" t="str">
        <f t="shared" si="36"/>
        <v/>
      </c>
      <c r="B427" s="39" t="str">
        <f t="shared" si="37"/>
        <v/>
      </c>
      <c r="C427" s="40" t="str">
        <f t="shared" si="38"/>
        <v/>
      </c>
      <c r="D427" s="42"/>
      <c r="E427" s="40"/>
      <c r="F427" s="40" t="str">
        <f t="shared" si="39"/>
        <v/>
      </c>
      <c r="G427" s="40" t="str">
        <f t="shared" si="40"/>
        <v/>
      </c>
      <c r="H427" s="40" t="str">
        <f t="shared" si="41"/>
        <v/>
      </c>
    </row>
    <row r="428" spans="1:8" x14ac:dyDescent="0.2">
      <c r="A428" s="38" t="str">
        <f t="shared" si="36"/>
        <v/>
      </c>
      <c r="B428" s="39" t="str">
        <f t="shared" si="37"/>
        <v/>
      </c>
      <c r="C428" s="40" t="str">
        <f t="shared" si="38"/>
        <v/>
      </c>
      <c r="D428" s="42"/>
      <c r="E428" s="40"/>
      <c r="F428" s="40" t="str">
        <f t="shared" si="39"/>
        <v/>
      </c>
      <c r="G428" s="40" t="str">
        <f t="shared" si="40"/>
        <v/>
      </c>
      <c r="H428" s="40" t="str">
        <f t="shared" si="41"/>
        <v/>
      </c>
    </row>
    <row r="429" spans="1:8" x14ac:dyDescent="0.2">
      <c r="A429" s="38" t="str">
        <f t="shared" si="36"/>
        <v/>
      </c>
      <c r="B429" s="39" t="str">
        <f t="shared" si="37"/>
        <v/>
      </c>
      <c r="C429" s="40" t="str">
        <f t="shared" si="38"/>
        <v/>
      </c>
      <c r="D429" s="42"/>
      <c r="E429" s="40"/>
      <c r="F429" s="40" t="str">
        <f t="shared" si="39"/>
        <v/>
      </c>
      <c r="G429" s="40" t="str">
        <f t="shared" si="40"/>
        <v/>
      </c>
      <c r="H429" s="40" t="str">
        <f t="shared" si="41"/>
        <v/>
      </c>
    </row>
    <row r="430" spans="1:8" x14ac:dyDescent="0.2">
      <c r="A430" s="38" t="str">
        <f t="shared" si="36"/>
        <v/>
      </c>
      <c r="B430" s="39" t="str">
        <f t="shared" si="37"/>
        <v/>
      </c>
      <c r="C430" s="40" t="str">
        <f t="shared" si="38"/>
        <v/>
      </c>
      <c r="D430" s="42"/>
      <c r="E430" s="40"/>
      <c r="F430" s="40" t="str">
        <f t="shared" si="39"/>
        <v/>
      </c>
      <c r="G430" s="40" t="str">
        <f t="shared" si="40"/>
        <v/>
      </c>
      <c r="H430" s="40" t="str">
        <f t="shared" si="41"/>
        <v/>
      </c>
    </row>
    <row r="431" spans="1:8" x14ac:dyDescent="0.2">
      <c r="A431" s="38" t="str">
        <f t="shared" si="36"/>
        <v/>
      </c>
      <c r="B431" s="39" t="str">
        <f t="shared" si="37"/>
        <v/>
      </c>
      <c r="C431" s="40" t="str">
        <f t="shared" si="38"/>
        <v/>
      </c>
      <c r="D431" s="42"/>
      <c r="E431" s="40"/>
      <c r="F431" s="40" t="str">
        <f t="shared" si="39"/>
        <v/>
      </c>
      <c r="G431" s="40" t="str">
        <f t="shared" si="40"/>
        <v/>
      </c>
      <c r="H431" s="40" t="str">
        <f t="shared" si="41"/>
        <v/>
      </c>
    </row>
    <row r="432" spans="1:8" x14ac:dyDescent="0.2">
      <c r="A432" s="38" t="str">
        <f t="shared" si="36"/>
        <v/>
      </c>
      <c r="B432" s="39" t="str">
        <f t="shared" si="37"/>
        <v/>
      </c>
      <c r="C432" s="40" t="str">
        <f t="shared" si="38"/>
        <v/>
      </c>
      <c r="D432" s="42"/>
      <c r="E432" s="40"/>
      <c r="F432" s="40" t="str">
        <f t="shared" si="39"/>
        <v/>
      </c>
      <c r="G432" s="40" t="str">
        <f t="shared" si="40"/>
        <v/>
      </c>
      <c r="H432" s="40" t="str">
        <f t="shared" si="41"/>
        <v/>
      </c>
    </row>
    <row r="433" spans="1:8" x14ac:dyDescent="0.2">
      <c r="A433" s="38" t="str">
        <f t="shared" si="36"/>
        <v/>
      </c>
      <c r="B433" s="39" t="str">
        <f t="shared" si="37"/>
        <v/>
      </c>
      <c r="C433" s="40" t="str">
        <f t="shared" si="38"/>
        <v/>
      </c>
      <c r="D433" s="42"/>
      <c r="E433" s="40"/>
      <c r="F433" s="40" t="str">
        <f t="shared" si="39"/>
        <v/>
      </c>
      <c r="G433" s="40" t="str">
        <f t="shared" si="40"/>
        <v/>
      </c>
      <c r="H433" s="40" t="str">
        <f t="shared" si="41"/>
        <v/>
      </c>
    </row>
    <row r="434" spans="1:8" x14ac:dyDescent="0.2">
      <c r="A434" s="38" t="str">
        <f t="shared" si="36"/>
        <v/>
      </c>
      <c r="B434" s="39" t="str">
        <f t="shared" si="37"/>
        <v/>
      </c>
      <c r="C434" s="40" t="str">
        <f t="shared" si="38"/>
        <v/>
      </c>
      <c r="D434" s="42"/>
      <c r="E434" s="40"/>
      <c r="F434" s="40" t="str">
        <f t="shared" si="39"/>
        <v/>
      </c>
      <c r="G434" s="40" t="str">
        <f t="shared" si="40"/>
        <v/>
      </c>
      <c r="H434" s="40" t="str">
        <f t="shared" si="41"/>
        <v/>
      </c>
    </row>
    <row r="435" spans="1:8" x14ac:dyDescent="0.2">
      <c r="A435" s="38" t="str">
        <f t="shared" si="36"/>
        <v/>
      </c>
      <c r="B435" s="39" t="str">
        <f t="shared" si="37"/>
        <v/>
      </c>
      <c r="C435" s="40" t="str">
        <f t="shared" si="38"/>
        <v/>
      </c>
      <c r="D435" s="42"/>
      <c r="E435" s="40"/>
      <c r="F435" s="40" t="str">
        <f t="shared" si="39"/>
        <v/>
      </c>
      <c r="G435" s="40" t="str">
        <f t="shared" si="40"/>
        <v/>
      </c>
      <c r="H435" s="40" t="str">
        <f t="shared" si="41"/>
        <v/>
      </c>
    </row>
    <row r="436" spans="1:8" x14ac:dyDescent="0.2">
      <c r="A436" s="38" t="str">
        <f t="shared" si="36"/>
        <v/>
      </c>
      <c r="B436" s="39" t="str">
        <f t="shared" si="37"/>
        <v/>
      </c>
      <c r="C436" s="40" t="str">
        <f t="shared" si="38"/>
        <v/>
      </c>
      <c r="D436" s="42"/>
      <c r="E436" s="40"/>
      <c r="F436" s="40" t="str">
        <f t="shared" si="39"/>
        <v/>
      </c>
      <c r="G436" s="40" t="str">
        <f t="shared" si="40"/>
        <v/>
      </c>
      <c r="H436" s="40" t="str">
        <f t="shared" si="41"/>
        <v/>
      </c>
    </row>
    <row r="437" spans="1:8" x14ac:dyDescent="0.2">
      <c r="A437" s="38" t="str">
        <f t="shared" si="36"/>
        <v/>
      </c>
      <c r="B437" s="39" t="str">
        <f t="shared" si="37"/>
        <v/>
      </c>
      <c r="C437" s="40" t="str">
        <f t="shared" si="38"/>
        <v/>
      </c>
      <c r="D437" s="42"/>
      <c r="E437" s="40"/>
      <c r="F437" s="40" t="str">
        <f t="shared" si="39"/>
        <v/>
      </c>
      <c r="G437" s="40" t="str">
        <f t="shared" si="40"/>
        <v/>
      </c>
      <c r="H437" s="40" t="str">
        <f t="shared" si="41"/>
        <v/>
      </c>
    </row>
    <row r="438" spans="1:8" x14ac:dyDescent="0.2">
      <c r="A438" s="38" t="str">
        <f t="shared" si="36"/>
        <v/>
      </c>
      <c r="B438" s="39" t="str">
        <f t="shared" si="37"/>
        <v/>
      </c>
      <c r="C438" s="40" t="str">
        <f t="shared" si="38"/>
        <v/>
      </c>
      <c r="D438" s="42"/>
      <c r="E438" s="40"/>
      <c r="F438" s="40" t="str">
        <f t="shared" si="39"/>
        <v/>
      </c>
      <c r="G438" s="40" t="str">
        <f t="shared" si="40"/>
        <v/>
      </c>
      <c r="H438" s="40" t="str">
        <f t="shared" si="41"/>
        <v/>
      </c>
    </row>
    <row r="439" spans="1:8" x14ac:dyDescent="0.2">
      <c r="A439" s="38" t="str">
        <f t="shared" si="36"/>
        <v/>
      </c>
      <c r="B439" s="39" t="str">
        <f t="shared" si="37"/>
        <v/>
      </c>
      <c r="C439" s="40" t="str">
        <f t="shared" si="38"/>
        <v/>
      </c>
      <c r="D439" s="42"/>
      <c r="E439" s="40"/>
      <c r="F439" s="40" t="str">
        <f t="shared" si="39"/>
        <v/>
      </c>
      <c r="G439" s="40" t="str">
        <f t="shared" si="40"/>
        <v/>
      </c>
      <c r="H439" s="40" t="str">
        <f t="shared" si="41"/>
        <v/>
      </c>
    </row>
    <row r="440" spans="1:8" x14ac:dyDescent="0.2">
      <c r="A440" s="38" t="str">
        <f t="shared" si="36"/>
        <v/>
      </c>
      <c r="B440" s="39" t="str">
        <f t="shared" si="37"/>
        <v/>
      </c>
      <c r="C440" s="40" t="str">
        <f t="shared" si="38"/>
        <v/>
      </c>
      <c r="D440" s="42"/>
      <c r="E440" s="40"/>
      <c r="F440" s="40" t="str">
        <f t="shared" si="39"/>
        <v/>
      </c>
      <c r="G440" s="40" t="str">
        <f t="shared" si="40"/>
        <v/>
      </c>
      <c r="H440" s="40" t="str">
        <f t="shared" si="41"/>
        <v/>
      </c>
    </row>
    <row r="441" spans="1:8" x14ac:dyDescent="0.2">
      <c r="A441" s="38" t="str">
        <f t="shared" si="36"/>
        <v/>
      </c>
      <c r="B441" s="39" t="str">
        <f t="shared" si="37"/>
        <v/>
      </c>
      <c r="C441" s="40" t="str">
        <f t="shared" si="38"/>
        <v/>
      </c>
      <c r="D441" s="42"/>
      <c r="E441" s="40"/>
      <c r="F441" s="40" t="str">
        <f t="shared" si="39"/>
        <v/>
      </c>
      <c r="G441" s="40" t="str">
        <f t="shared" si="40"/>
        <v/>
      </c>
      <c r="H441" s="40" t="str">
        <f t="shared" si="41"/>
        <v/>
      </c>
    </row>
    <row r="442" spans="1:8" x14ac:dyDescent="0.2">
      <c r="A442" s="38" t="str">
        <f t="shared" si="36"/>
        <v/>
      </c>
      <c r="B442" s="39" t="str">
        <f t="shared" si="37"/>
        <v/>
      </c>
      <c r="C442" s="40" t="str">
        <f t="shared" si="38"/>
        <v/>
      </c>
      <c r="D442" s="42"/>
      <c r="E442" s="40"/>
      <c r="F442" s="40" t="str">
        <f t="shared" si="39"/>
        <v/>
      </c>
      <c r="G442" s="40" t="str">
        <f t="shared" si="40"/>
        <v/>
      </c>
      <c r="H442" s="40" t="str">
        <f t="shared" si="41"/>
        <v/>
      </c>
    </row>
    <row r="443" spans="1:8" x14ac:dyDescent="0.2">
      <c r="A443" s="38" t="str">
        <f t="shared" si="36"/>
        <v/>
      </c>
      <c r="B443" s="39" t="str">
        <f t="shared" si="37"/>
        <v/>
      </c>
      <c r="C443" s="40" t="str">
        <f t="shared" si="38"/>
        <v/>
      </c>
      <c r="D443" s="42"/>
      <c r="E443" s="40"/>
      <c r="F443" s="40" t="str">
        <f t="shared" si="39"/>
        <v/>
      </c>
      <c r="G443" s="40" t="str">
        <f t="shared" si="40"/>
        <v/>
      </c>
      <c r="H443" s="40" t="str">
        <f t="shared" si="41"/>
        <v/>
      </c>
    </row>
    <row r="444" spans="1:8" x14ac:dyDescent="0.2">
      <c r="A444" s="38" t="str">
        <f t="shared" si="36"/>
        <v/>
      </c>
      <c r="B444" s="39" t="str">
        <f t="shared" si="37"/>
        <v/>
      </c>
      <c r="C444" s="40" t="str">
        <f t="shared" si="38"/>
        <v/>
      </c>
      <c r="D444" s="42"/>
      <c r="E444" s="40"/>
      <c r="F444" s="40" t="str">
        <f t="shared" si="39"/>
        <v/>
      </c>
      <c r="G444" s="40" t="str">
        <f t="shared" si="40"/>
        <v/>
      </c>
      <c r="H444" s="40" t="str">
        <f t="shared" si="41"/>
        <v/>
      </c>
    </row>
    <row r="445" spans="1:8" x14ac:dyDescent="0.2">
      <c r="A445" s="38" t="str">
        <f t="shared" si="36"/>
        <v/>
      </c>
      <c r="B445" s="39" t="str">
        <f t="shared" si="37"/>
        <v/>
      </c>
      <c r="C445" s="40" t="str">
        <f t="shared" si="38"/>
        <v/>
      </c>
      <c r="D445" s="42"/>
      <c r="E445" s="40"/>
      <c r="F445" s="40" t="str">
        <f t="shared" si="39"/>
        <v/>
      </c>
      <c r="G445" s="40" t="str">
        <f t="shared" si="40"/>
        <v/>
      </c>
      <c r="H445" s="40" t="str">
        <f t="shared" si="41"/>
        <v/>
      </c>
    </row>
    <row r="446" spans="1:8" x14ac:dyDescent="0.2">
      <c r="A446" s="38" t="str">
        <f t="shared" si="36"/>
        <v/>
      </c>
      <c r="B446" s="39" t="str">
        <f t="shared" si="37"/>
        <v/>
      </c>
      <c r="C446" s="40" t="str">
        <f t="shared" si="38"/>
        <v/>
      </c>
      <c r="D446" s="42"/>
      <c r="E446" s="40"/>
      <c r="F446" s="40" t="str">
        <f t="shared" si="39"/>
        <v/>
      </c>
      <c r="G446" s="40" t="str">
        <f t="shared" si="40"/>
        <v/>
      </c>
      <c r="H446" s="40" t="str">
        <f t="shared" si="41"/>
        <v/>
      </c>
    </row>
    <row r="447" spans="1:8" x14ac:dyDescent="0.2">
      <c r="A447" s="38" t="str">
        <f t="shared" si="36"/>
        <v/>
      </c>
      <c r="B447" s="39" t="str">
        <f t="shared" si="37"/>
        <v/>
      </c>
      <c r="C447" s="40" t="str">
        <f t="shared" si="38"/>
        <v/>
      </c>
      <c r="D447" s="42"/>
      <c r="E447" s="40"/>
      <c r="F447" s="40" t="str">
        <f t="shared" si="39"/>
        <v/>
      </c>
      <c r="G447" s="40" t="str">
        <f t="shared" si="40"/>
        <v/>
      </c>
      <c r="H447" s="40" t="str">
        <f t="shared" si="41"/>
        <v/>
      </c>
    </row>
    <row r="448" spans="1:8" x14ac:dyDescent="0.2">
      <c r="A448" s="38" t="str">
        <f t="shared" si="36"/>
        <v/>
      </c>
      <c r="B448" s="39" t="str">
        <f t="shared" si="37"/>
        <v/>
      </c>
      <c r="C448" s="40" t="str">
        <f t="shared" si="38"/>
        <v/>
      </c>
      <c r="D448" s="42"/>
      <c r="E448" s="40"/>
      <c r="F448" s="40" t="str">
        <f t="shared" si="39"/>
        <v/>
      </c>
      <c r="G448" s="40" t="str">
        <f t="shared" si="40"/>
        <v/>
      </c>
      <c r="H448" s="40" t="str">
        <f t="shared" si="41"/>
        <v/>
      </c>
    </row>
    <row r="449" spans="1:8" x14ac:dyDescent="0.2">
      <c r="A449" s="38" t="str">
        <f t="shared" si="36"/>
        <v/>
      </c>
      <c r="B449" s="39" t="str">
        <f t="shared" si="37"/>
        <v/>
      </c>
      <c r="C449" s="40" t="str">
        <f t="shared" si="38"/>
        <v/>
      </c>
      <c r="D449" s="42"/>
      <c r="E449" s="40"/>
      <c r="F449" s="40" t="str">
        <f t="shared" si="39"/>
        <v/>
      </c>
      <c r="G449" s="40" t="str">
        <f t="shared" si="40"/>
        <v/>
      </c>
      <c r="H449" s="40" t="str">
        <f t="shared" si="41"/>
        <v/>
      </c>
    </row>
    <row r="450" spans="1:8" x14ac:dyDescent="0.2">
      <c r="A450" s="38" t="str">
        <f t="shared" si="36"/>
        <v/>
      </c>
      <c r="B450" s="39" t="str">
        <f t="shared" si="37"/>
        <v/>
      </c>
      <c r="C450" s="40" t="str">
        <f t="shared" si="38"/>
        <v/>
      </c>
      <c r="D450" s="42"/>
      <c r="E450" s="40"/>
      <c r="F450" s="40" t="str">
        <f t="shared" si="39"/>
        <v/>
      </c>
      <c r="G450" s="40" t="str">
        <f t="shared" si="40"/>
        <v/>
      </c>
      <c r="H450" s="40" t="str">
        <f t="shared" si="41"/>
        <v/>
      </c>
    </row>
    <row r="451" spans="1:8" x14ac:dyDescent="0.2">
      <c r="A451" s="38" t="str">
        <f t="shared" si="36"/>
        <v/>
      </c>
      <c r="B451" s="39" t="str">
        <f t="shared" si="37"/>
        <v/>
      </c>
      <c r="C451" s="40" t="str">
        <f t="shared" si="38"/>
        <v/>
      </c>
      <c r="D451" s="42"/>
      <c r="E451" s="40"/>
      <c r="F451" s="40" t="str">
        <f t="shared" si="39"/>
        <v/>
      </c>
      <c r="G451" s="40" t="str">
        <f t="shared" si="40"/>
        <v/>
      </c>
      <c r="H451" s="40" t="str">
        <f t="shared" si="41"/>
        <v/>
      </c>
    </row>
    <row r="452" spans="1:8" x14ac:dyDescent="0.2">
      <c r="A452" s="38" t="str">
        <f t="shared" si="36"/>
        <v/>
      </c>
      <c r="B452" s="39" t="str">
        <f t="shared" si="37"/>
        <v/>
      </c>
      <c r="C452" s="40" t="str">
        <f t="shared" si="38"/>
        <v/>
      </c>
      <c r="D452" s="42"/>
      <c r="E452" s="40"/>
      <c r="F452" s="40" t="str">
        <f t="shared" si="39"/>
        <v/>
      </c>
      <c r="G452" s="40" t="str">
        <f t="shared" si="40"/>
        <v/>
      </c>
      <c r="H452" s="40" t="str">
        <f t="shared" si="41"/>
        <v/>
      </c>
    </row>
    <row r="453" spans="1:8" x14ac:dyDescent="0.2">
      <c r="A453" s="38" t="str">
        <f t="shared" si="36"/>
        <v/>
      </c>
      <c r="B453" s="39" t="str">
        <f t="shared" si="37"/>
        <v/>
      </c>
      <c r="C453" s="40" t="str">
        <f t="shared" si="38"/>
        <v/>
      </c>
      <c r="D453" s="42"/>
      <c r="E453" s="40"/>
      <c r="F453" s="40" t="str">
        <f t="shared" si="39"/>
        <v/>
      </c>
      <c r="G453" s="40" t="str">
        <f t="shared" si="40"/>
        <v/>
      </c>
      <c r="H453" s="40" t="str">
        <f t="shared" si="41"/>
        <v/>
      </c>
    </row>
    <row r="454" spans="1:8" x14ac:dyDescent="0.2">
      <c r="A454" s="38" t="str">
        <f t="shared" si="36"/>
        <v/>
      </c>
      <c r="B454" s="39" t="str">
        <f t="shared" si="37"/>
        <v/>
      </c>
      <c r="C454" s="40" t="str">
        <f t="shared" si="38"/>
        <v/>
      </c>
      <c r="D454" s="42"/>
      <c r="E454" s="40"/>
      <c r="F454" s="40" t="str">
        <f t="shared" si="39"/>
        <v/>
      </c>
      <c r="G454" s="40" t="str">
        <f t="shared" si="40"/>
        <v/>
      </c>
      <c r="H454" s="40" t="str">
        <f t="shared" si="41"/>
        <v/>
      </c>
    </row>
    <row r="455" spans="1:8" x14ac:dyDescent="0.2">
      <c r="A455" s="38" t="str">
        <f t="shared" si="36"/>
        <v/>
      </c>
      <c r="B455" s="39" t="str">
        <f t="shared" si="37"/>
        <v/>
      </c>
      <c r="C455" s="40" t="str">
        <f t="shared" si="38"/>
        <v/>
      </c>
      <c r="D455" s="42"/>
      <c r="E455" s="40"/>
      <c r="F455" s="40" t="str">
        <f t="shared" si="39"/>
        <v/>
      </c>
      <c r="G455" s="40" t="str">
        <f t="shared" si="40"/>
        <v/>
      </c>
      <c r="H455" s="40" t="str">
        <f t="shared" si="41"/>
        <v/>
      </c>
    </row>
    <row r="456" spans="1:8" x14ac:dyDescent="0.2">
      <c r="A456" s="38" t="str">
        <f t="shared" si="36"/>
        <v/>
      </c>
      <c r="B456" s="39" t="str">
        <f t="shared" si="37"/>
        <v/>
      </c>
      <c r="C456" s="40" t="str">
        <f t="shared" si="38"/>
        <v/>
      </c>
      <c r="D456" s="42"/>
      <c r="E456" s="40"/>
      <c r="F456" s="40" t="str">
        <f t="shared" si="39"/>
        <v/>
      </c>
      <c r="G456" s="40" t="str">
        <f t="shared" si="40"/>
        <v/>
      </c>
      <c r="H456" s="40" t="str">
        <f t="shared" si="41"/>
        <v/>
      </c>
    </row>
    <row r="457" spans="1:8" x14ac:dyDescent="0.2">
      <c r="A457" s="38" t="str">
        <f t="shared" si="36"/>
        <v/>
      </c>
      <c r="B457" s="39" t="str">
        <f t="shared" si="37"/>
        <v/>
      </c>
      <c r="C457" s="40" t="str">
        <f t="shared" si="38"/>
        <v/>
      </c>
      <c r="D457" s="42"/>
      <c r="E457" s="40"/>
      <c r="F457" s="40" t="str">
        <f t="shared" si="39"/>
        <v/>
      </c>
      <c r="G457" s="40" t="str">
        <f t="shared" si="40"/>
        <v/>
      </c>
      <c r="H457" s="40" t="str">
        <f t="shared" si="41"/>
        <v/>
      </c>
    </row>
    <row r="458" spans="1:8" x14ac:dyDescent="0.2">
      <c r="A458" s="38" t="str">
        <f t="shared" si="36"/>
        <v/>
      </c>
      <c r="B458" s="39" t="str">
        <f t="shared" si="37"/>
        <v/>
      </c>
      <c r="C458" s="40" t="str">
        <f t="shared" si="38"/>
        <v/>
      </c>
      <c r="D458" s="42"/>
      <c r="E458" s="40"/>
      <c r="F458" s="40" t="str">
        <f t="shared" si="39"/>
        <v/>
      </c>
      <c r="G458" s="40" t="str">
        <f t="shared" si="40"/>
        <v/>
      </c>
      <c r="H458" s="40" t="str">
        <f t="shared" si="41"/>
        <v/>
      </c>
    </row>
    <row r="459" spans="1:8" x14ac:dyDescent="0.2">
      <c r="A459" s="38" t="str">
        <f t="shared" si="36"/>
        <v/>
      </c>
      <c r="B459" s="39" t="str">
        <f t="shared" si="37"/>
        <v/>
      </c>
      <c r="C459" s="40" t="str">
        <f t="shared" si="38"/>
        <v/>
      </c>
      <c r="D459" s="42"/>
      <c r="E459" s="40"/>
      <c r="F459" s="40" t="str">
        <f t="shared" si="39"/>
        <v/>
      </c>
      <c r="G459" s="40" t="str">
        <f t="shared" si="40"/>
        <v/>
      </c>
      <c r="H459" s="40" t="str">
        <f t="shared" si="41"/>
        <v/>
      </c>
    </row>
    <row r="460" spans="1:8" x14ac:dyDescent="0.2">
      <c r="A460" s="38" t="str">
        <f t="shared" si="36"/>
        <v/>
      </c>
      <c r="B460" s="39" t="str">
        <f t="shared" si="37"/>
        <v/>
      </c>
      <c r="C460" s="40" t="str">
        <f t="shared" si="38"/>
        <v/>
      </c>
      <c r="D460" s="42"/>
      <c r="E460" s="40"/>
      <c r="F460" s="40" t="str">
        <f t="shared" si="39"/>
        <v/>
      </c>
      <c r="G460" s="40" t="str">
        <f t="shared" si="40"/>
        <v/>
      </c>
      <c r="H460" s="40" t="str">
        <f t="shared" si="41"/>
        <v/>
      </c>
    </row>
    <row r="461" spans="1:8" x14ac:dyDescent="0.2">
      <c r="A461" s="38" t="str">
        <f t="shared" si="36"/>
        <v/>
      </c>
      <c r="B461" s="39" t="str">
        <f t="shared" si="37"/>
        <v/>
      </c>
      <c r="C461" s="40" t="str">
        <f t="shared" si="38"/>
        <v/>
      </c>
      <c r="D461" s="42"/>
      <c r="E461" s="40"/>
      <c r="F461" s="40" t="str">
        <f t="shared" si="39"/>
        <v/>
      </c>
      <c r="G461" s="40" t="str">
        <f t="shared" si="40"/>
        <v/>
      </c>
      <c r="H461" s="40" t="str">
        <f t="shared" si="41"/>
        <v/>
      </c>
    </row>
    <row r="462" spans="1:8" x14ac:dyDescent="0.2">
      <c r="A462" s="38" t="str">
        <f t="shared" si="36"/>
        <v/>
      </c>
      <c r="B462" s="39" t="str">
        <f t="shared" si="37"/>
        <v/>
      </c>
      <c r="C462" s="40" t="str">
        <f t="shared" si="38"/>
        <v/>
      </c>
      <c r="D462" s="42"/>
      <c r="E462" s="40"/>
      <c r="F462" s="40" t="str">
        <f t="shared" si="39"/>
        <v/>
      </c>
      <c r="G462" s="40" t="str">
        <f t="shared" si="40"/>
        <v/>
      </c>
      <c r="H462" s="40" t="str">
        <f t="shared" si="41"/>
        <v/>
      </c>
    </row>
    <row r="463" spans="1:8" x14ac:dyDescent="0.2">
      <c r="A463" s="38" t="str">
        <f t="shared" si="36"/>
        <v/>
      </c>
      <c r="B463" s="39" t="str">
        <f t="shared" si="37"/>
        <v/>
      </c>
      <c r="C463" s="40" t="str">
        <f t="shared" si="38"/>
        <v/>
      </c>
      <c r="D463" s="42"/>
      <c r="E463" s="40"/>
      <c r="F463" s="40" t="str">
        <f t="shared" si="39"/>
        <v/>
      </c>
      <c r="G463" s="40" t="str">
        <f t="shared" si="40"/>
        <v/>
      </c>
      <c r="H463" s="40" t="str">
        <f t="shared" si="41"/>
        <v/>
      </c>
    </row>
    <row r="464" spans="1:8" x14ac:dyDescent="0.2">
      <c r="A464" s="38" t="str">
        <f t="shared" si="36"/>
        <v/>
      </c>
      <c r="B464" s="39" t="str">
        <f t="shared" si="37"/>
        <v/>
      </c>
      <c r="C464" s="40" t="str">
        <f t="shared" si="38"/>
        <v/>
      </c>
      <c r="D464" s="42"/>
      <c r="E464" s="40"/>
      <c r="F464" s="40" t="str">
        <f t="shared" si="39"/>
        <v/>
      </c>
      <c r="G464" s="40" t="str">
        <f t="shared" si="40"/>
        <v/>
      </c>
      <c r="H464" s="40" t="str">
        <f t="shared" si="41"/>
        <v/>
      </c>
    </row>
    <row r="465" spans="1:8" x14ac:dyDescent="0.2">
      <c r="A465" s="38" t="str">
        <f t="shared" si="36"/>
        <v/>
      </c>
      <c r="B465" s="39" t="str">
        <f t="shared" si="37"/>
        <v/>
      </c>
      <c r="C465" s="40" t="str">
        <f t="shared" si="38"/>
        <v/>
      </c>
      <c r="D465" s="42"/>
      <c r="E465" s="40"/>
      <c r="F465" s="40" t="str">
        <f t="shared" si="39"/>
        <v/>
      </c>
      <c r="G465" s="40" t="str">
        <f t="shared" si="40"/>
        <v/>
      </c>
      <c r="H465" s="40" t="str">
        <f t="shared" si="41"/>
        <v/>
      </c>
    </row>
    <row r="466" spans="1:8" x14ac:dyDescent="0.2">
      <c r="A466" s="38" t="str">
        <f t="shared" ref="A466:A529" si="42">IF(H465="","",IF(roundOpt,IF(OR(A465&gt;=nper,ROUND(H465,2)&lt;=0),"",A465+1),IF(OR(A465&gt;=nper,H465&lt;=0),"",A465+1)))</f>
        <v/>
      </c>
      <c r="B466" s="39" t="str">
        <f t="shared" ref="B466:B529" si="43">IF(A466="","",IF(OR(periods_per_year=26,periods_per_year=52),IF(periods_per_year=26,IF(A466=1,fpdate,B465+14),IF(periods_per_year=52,IF(A466=1,fpdate,B465+7),"n/a")),IF(periods_per_year=24,DATE(YEAR(fpdate),MONTH(fpdate)+(A466-1)/2+IF(AND(DAY(fpdate)&gt;=15,MOD(A466,2)=0),1,0),IF(MOD(A466,2)=0,IF(DAY(fpdate)&gt;=15,DAY(fpdate)-14,DAY(fpdate)+14),DAY(fpdate))),IF(DAY(DATE(YEAR(fpdate),MONTH(fpdate)+(A466-1)*months_per_period,DAY(fpdate)))&lt;&gt;DAY(fpdate),DATE(YEAR(fpdate),MONTH(fpdate)+(A466-1)*months_per_period+1,0),DATE(YEAR(fpdate),MONTH(fpdate)+(A466-1)*months_per_period,DAY(fpdate))))))</f>
        <v/>
      </c>
      <c r="C466" s="40" t="str">
        <f t="shared" ref="C466:C529" si="44">IF(A466="","",IF(roundOpt,IF(OR(A466=nper,payment&gt;ROUND((1+rate)*H465,2)),ROUND((1+rate)*H465,2),payment),IF(OR(A466=nper,payment&gt;(1+rate)*H465),(1+rate)*H465,payment)))</f>
        <v/>
      </c>
      <c r="D466" s="42"/>
      <c r="E466" s="40"/>
      <c r="F466" s="40" t="str">
        <f t="shared" ref="F466:F529" si="45">IF(A466="","",IF(AND(A466=1,pmtType=1),0,IF(roundOpt,ROUND(rate*H465,2),rate*H465)))</f>
        <v/>
      </c>
      <c r="G466" s="40" t="str">
        <f t="shared" ref="G466:G529" si="46">IF(A466="","",C466-F466+D466)</f>
        <v/>
      </c>
      <c r="H466" s="40" t="str">
        <f t="shared" ref="H466:H529" si="47">IF(A466="","",H465-G466)</f>
        <v/>
      </c>
    </row>
    <row r="467" spans="1:8" x14ac:dyDescent="0.2">
      <c r="A467" s="38" t="str">
        <f t="shared" si="42"/>
        <v/>
      </c>
      <c r="B467" s="39" t="str">
        <f t="shared" si="43"/>
        <v/>
      </c>
      <c r="C467" s="40" t="str">
        <f t="shared" si="44"/>
        <v/>
      </c>
      <c r="D467" s="42"/>
      <c r="E467" s="40"/>
      <c r="F467" s="40" t="str">
        <f t="shared" si="45"/>
        <v/>
      </c>
      <c r="G467" s="40" t="str">
        <f t="shared" si="46"/>
        <v/>
      </c>
      <c r="H467" s="40" t="str">
        <f t="shared" si="47"/>
        <v/>
      </c>
    </row>
    <row r="468" spans="1:8" x14ac:dyDescent="0.2">
      <c r="A468" s="38" t="str">
        <f t="shared" si="42"/>
        <v/>
      </c>
      <c r="B468" s="39" t="str">
        <f t="shared" si="43"/>
        <v/>
      </c>
      <c r="C468" s="40" t="str">
        <f t="shared" si="44"/>
        <v/>
      </c>
      <c r="D468" s="42"/>
      <c r="E468" s="40"/>
      <c r="F468" s="40" t="str">
        <f t="shared" si="45"/>
        <v/>
      </c>
      <c r="G468" s="40" t="str">
        <f t="shared" si="46"/>
        <v/>
      </c>
      <c r="H468" s="40" t="str">
        <f t="shared" si="47"/>
        <v/>
      </c>
    </row>
    <row r="469" spans="1:8" x14ac:dyDescent="0.2">
      <c r="A469" s="38" t="str">
        <f t="shared" si="42"/>
        <v/>
      </c>
      <c r="B469" s="39" t="str">
        <f t="shared" si="43"/>
        <v/>
      </c>
      <c r="C469" s="40" t="str">
        <f t="shared" si="44"/>
        <v/>
      </c>
      <c r="D469" s="42"/>
      <c r="E469" s="40"/>
      <c r="F469" s="40" t="str">
        <f t="shared" si="45"/>
        <v/>
      </c>
      <c r="G469" s="40" t="str">
        <f t="shared" si="46"/>
        <v/>
      </c>
      <c r="H469" s="40" t="str">
        <f t="shared" si="47"/>
        <v/>
      </c>
    </row>
    <row r="470" spans="1:8" x14ac:dyDescent="0.2">
      <c r="A470" s="38" t="str">
        <f t="shared" si="42"/>
        <v/>
      </c>
      <c r="B470" s="39" t="str">
        <f t="shared" si="43"/>
        <v/>
      </c>
      <c r="C470" s="40" t="str">
        <f t="shared" si="44"/>
        <v/>
      </c>
      <c r="D470" s="42"/>
      <c r="E470" s="40"/>
      <c r="F470" s="40" t="str">
        <f t="shared" si="45"/>
        <v/>
      </c>
      <c r="G470" s="40" t="str">
        <f t="shared" si="46"/>
        <v/>
      </c>
      <c r="H470" s="40" t="str">
        <f t="shared" si="47"/>
        <v/>
      </c>
    </row>
    <row r="471" spans="1:8" x14ac:dyDescent="0.2">
      <c r="A471" s="38" t="str">
        <f t="shared" si="42"/>
        <v/>
      </c>
      <c r="B471" s="39" t="str">
        <f t="shared" si="43"/>
        <v/>
      </c>
      <c r="C471" s="40" t="str">
        <f t="shared" si="44"/>
        <v/>
      </c>
      <c r="D471" s="42"/>
      <c r="E471" s="40"/>
      <c r="F471" s="40" t="str">
        <f t="shared" si="45"/>
        <v/>
      </c>
      <c r="G471" s="40" t="str">
        <f t="shared" si="46"/>
        <v/>
      </c>
      <c r="H471" s="40" t="str">
        <f t="shared" si="47"/>
        <v/>
      </c>
    </row>
    <row r="472" spans="1:8" x14ac:dyDescent="0.2">
      <c r="A472" s="38" t="str">
        <f t="shared" si="42"/>
        <v/>
      </c>
      <c r="B472" s="39" t="str">
        <f t="shared" si="43"/>
        <v/>
      </c>
      <c r="C472" s="40" t="str">
        <f t="shared" si="44"/>
        <v/>
      </c>
      <c r="D472" s="42"/>
      <c r="E472" s="40"/>
      <c r="F472" s="40" t="str">
        <f t="shared" si="45"/>
        <v/>
      </c>
      <c r="G472" s="40" t="str">
        <f t="shared" si="46"/>
        <v/>
      </c>
      <c r="H472" s="40" t="str">
        <f t="shared" si="47"/>
        <v/>
      </c>
    </row>
    <row r="473" spans="1:8" x14ac:dyDescent="0.2">
      <c r="A473" s="38" t="str">
        <f t="shared" si="42"/>
        <v/>
      </c>
      <c r="B473" s="39" t="str">
        <f t="shared" si="43"/>
        <v/>
      </c>
      <c r="C473" s="40" t="str">
        <f t="shared" si="44"/>
        <v/>
      </c>
      <c r="D473" s="42"/>
      <c r="E473" s="40"/>
      <c r="F473" s="40" t="str">
        <f t="shared" si="45"/>
        <v/>
      </c>
      <c r="G473" s="40" t="str">
        <f t="shared" si="46"/>
        <v/>
      </c>
      <c r="H473" s="40" t="str">
        <f t="shared" si="47"/>
        <v/>
      </c>
    </row>
    <row r="474" spans="1:8" x14ac:dyDescent="0.2">
      <c r="A474" s="38" t="str">
        <f t="shared" si="42"/>
        <v/>
      </c>
      <c r="B474" s="39" t="str">
        <f t="shared" si="43"/>
        <v/>
      </c>
      <c r="C474" s="40" t="str">
        <f t="shared" si="44"/>
        <v/>
      </c>
      <c r="D474" s="42"/>
      <c r="E474" s="40"/>
      <c r="F474" s="40" t="str">
        <f t="shared" si="45"/>
        <v/>
      </c>
      <c r="G474" s="40" t="str">
        <f t="shared" si="46"/>
        <v/>
      </c>
      <c r="H474" s="40" t="str">
        <f t="shared" si="47"/>
        <v/>
      </c>
    </row>
    <row r="475" spans="1:8" x14ac:dyDescent="0.2">
      <c r="A475" s="38" t="str">
        <f t="shared" si="42"/>
        <v/>
      </c>
      <c r="B475" s="39" t="str">
        <f t="shared" si="43"/>
        <v/>
      </c>
      <c r="C475" s="40" t="str">
        <f t="shared" si="44"/>
        <v/>
      </c>
      <c r="D475" s="42"/>
      <c r="E475" s="40"/>
      <c r="F475" s="40" t="str">
        <f t="shared" si="45"/>
        <v/>
      </c>
      <c r="G475" s="40" t="str">
        <f t="shared" si="46"/>
        <v/>
      </c>
      <c r="H475" s="40" t="str">
        <f t="shared" si="47"/>
        <v/>
      </c>
    </row>
    <row r="476" spans="1:8" x14ac:dyDescent="0.2">
      <c r="A476" s="38" t="str">
        <f t="shared" si="42"/>
        <v/>
      </c>
      <c r="B476" s="39" t="str">
        <f t="shared" si="43"/>
        <v/>
      </c>
      <c r="C476" s="40" t="str">
        <f t="shared" si="44"/>
        <v/>
      </c>
      <c r="D476" s="42"/>
      <c r="E476" s="40"/>
      <c r="F476" s="40" t="str">
        <f t="shared" si="45"/>
        <v/>
      </c>
      <c r="G476" s="40" t="str">
        <f t="shared" si="46"/>
        <v/>
      </c>
      <c r="H476" s="40" t="str">
        <f t="shared" si="47"/>
        <v/>
      </c>
    </row>
    <row r="477" spans="1:8" x14ac:dyDescent="0.2">
      <c r="A477" s="38" t="str">
        <f t="shared" si="42"/>
        <v/>
      </c>
      <c r="B477" s="39" t="str">
        <f t="shared" si="43"/>
        <v/>
      </c>
      <c r="C477" s="40" t="str">
        <f t="shared" si="44"/>
        <v/>
      </c>
      <c r="D477" s="42"/>
      <c r="E477" s="40"/>
      <c r="F477" s="40" t="str">
        <f t="shared" si="45"/>
        <v/>
      </c>
      <c r="G477" s="40" t="str">
        <f t="shared" si="46"/>
        <v/>
      </c>
      <c r="H477" s="40" t="str">
        <f t="shared" si="47"/>
        <v/>
      </c>
    </row>
    <row r="478" spans="1:8" x14ac:dyDescent="0.2">
      <c r="A478" s="38" t="str">
        <f t="shared" si="42"/>
        <v/>
      </c>
      <c r="B478" s="39" t="str">
        <f t="shared" si="43"/>
        <v/>
      </c>
      <c r="C478" s="40" t="str">
        <f t="shared" si="44"/>
        <v/>
      </c>
      <c r="D478" s="42"/>
      <c r="E478" s="40"/>
      <c r="F478" s="40" t="str">
        <f t="shared" si="45"/>
        <v/>
      </c>
      <c r="G478" s="40" t="str">
        <f t="shared" si="46"/>
        <v/>
      </c>
      <c r="H478" s="40" t="str">
        <f t="shared" si="47"/>
        <v/>
      </c>
    </row>
    <row r="479" spans="1:8" x14ac:dyDescent="0.2">
      <c r="A479" s="38" t="str">
        <f t="shared" si="42"/>
        <v/>
      </c>
      <c r="B479" s="39" t="str">
        <f t="shared" si="43"/>
        <v/>
      </c>
      <c r="C479" s="40" t="str">
        <f t="shared" si="44"/>
        <v/>
      </c>
      <c r="D479" s="42"/>
      <c r="E479" s="40"/>
      <c r="F479" s="40" t="str">
        <f t="shared" si="45"/>
        <v/>
      </c>
      <c r="G479" s="40" t="str">
        <f t="shared" si="46"/>
        <v/>
      </c>
      <c r="H479" s="40" t="str">
        <f t="shared" si="47"/>
        <v/>
      </c>
    </row>
    <row r="480" spans="1:8" x14ac:dyDescent="0.2">
      <c r="A480" s="38" t="str">
        <f t="shared" si="42"/>
        <v/>
      </c>
      <c r="B480" s="39" t="str">
        <f t="shared" si="43"/>
        <v/>
      </c>
      <c r="C480" s="40" t="str">
        <f t="shared" si="44"/>
        <v/>
      </c>
      <c r="D480" s="42"/>
      <c r="E480" s="40"/>
      <c r="F480" s="40" t="str">
        <f t="shared" si="45"/>
        <v/>
      </c>
      <c r="G480" s="40" t="str">
        <f t="shared" si="46"/>
        <v/>
      </c>
      <c r="H480" s="40" t="str">
        <f t="shared" si="47"/>
        <v/>
      </c>
    </row>
    <row r="481" spans="1:8" x14ac:dyDescent="0.2">
      <c r="A481" s="38" t="str">
        <f t="shared" si="42"/>
        <v/>
      </c>
      <c r="B481" s="39" t="str">
        <f t="shared" si="43"/>
        <v/>
      </c>
      <c r="C481" s="40" t="str">
        <f t="shared" si="44"/>
        <v/>
      </c>
      <c r="D481" s="42"/>
      <c r="E481" s="40"/>
      <c r="F481" s="40" t="str">
        <f t="shared" si="45"/>
        <v/>
      </c>
      <c r="G481" s="40" t="str">
        <f t="shared" si="46"/>
        <v/>
      </c>
      <c r="H481" s="40" t="str">
        <f t="shared" si="47"/>
        <v/>
      </c>
    </row>
    <row r="482" spans="1:8" x14ac:dyDescent="0.2">
      <c r="A482" s="38" t="str">
        <f t="shared" si="42"/>
        <v/>
      </c>
      <c r="B482" s="39" t="str">
        <f t="shared" si="43"/>
        <v/>
      </c>
      <c r="C482" s="40" t="str">
        <f t="shared" si="44"/>
        <v/>
      </c>
      <c r="D482" s="42"/>
      <c r="E482" s="40"/>
      <c r="F482" s="40" t="str">
        <f t="shared" si="45"/>
        <v/>
      </c>
      <c r="G482" s="40" t="str">
        <f t="shared" si="46"/>
        <v/>
      </c>
      <c r="H482" s="40" t="str">
        <f t="shared" si="47"/>
        <v/>
      </c>
    </row>
    <row r="483" spans="1:8" x14ac:dyDescent="0.2">
      <c r="A483" s="38" t="str">
        <f t="shared" si="42"/>
        <v/>
      </c>
      <c r="B483" s="39" t="str">
        <f t="shared" si="43"/>
        <v/>
      </c>
      <c r="C483" s="40" t="str">
        <f t="shared" si="44"/>
        <v/>
      </c>
      <c r="D483" s="42"/>
      <c r="E483" s="40"/>
      <c r="F483" s="40" t="str">
        <f t="shared" si="45"/>
        <v/>
      </c>
      <c r="G483" s="40" t="str">
        <f t="shared" si="46"/>
        <v/>
      </c>
      <c r="H483" s="40" t="str">
        <f t="shared" si="47"/>
        <v/>
      </c>
    </row>
    <row r="484" spans="1:8" x14ac:dyDescent="0.2">
      <c r="A484" s="38" t="str">
        <f t="shared" si="42"/>
        <v/>
      </c>
      <c r="B484" s="39" t="str">
        <f t="shared" si="43"/>
        <v/>
      </c>
      <c r="C484" s="40" t="str">
        <f t="shared" si="44"/>
        <v/>
      </c>
      <c r="D484" s="42"/>
      <c r="E484" s="40"/>
      <c r="F484" s="40" t="str">
        <f t="shared" si="45"/>
        <v/>
      </c>
      <c r="G484" s="40" t="str">
        <f t="shared" si="46"/>
        <v/>
      </c>
      <c r="H484" s="40" t="str">
        <f t="shared" si="47"/>
        <v/>
      </c>
    </row>
    <row r="485" spans="1:8" x14ac:dyDescent="0.2">
      <c r="A485" s="38" t="str">
        <f t="shared" si="42"/>
        <v/>
      </c>
      <c r="B485" s="39" t="str">
        <f t="shared" si="43"/>
        <v/>
      </c>
      <c r="C485" s="40" t="str">
        <f t="shared" si="44"/>
        <v/>
      </c>
      <c r="D485" s="42"/>
      <c r="E485" s="40"/>
      <c r="F485" s="40" t="str">
        <f t="shared" si="45"/>
        <v/>
      </c>
      <c r="G485" s="40" t="str">
        <f t="shared" si="46"/>
        <v/>
      </c>
      <c r="H485" s="40" t="str">
        <f t="shared" si="47"/>
        <v/>
      </c>
    </row>
    <row r="486" spans="1:8" x14ac:dyDescent="0.2">
      <c r="A486" s="38" t="str">
        <f t="shared" si="42"/>
        <v/>
      </c>
      <c r="B486" s="39" t="str">
        <f t="shared" si="43"/>
        <v/>
      </c>
      <c r="C486" s="40" t="str">
        <f t="shared" si="44"/>
        <v/>
      </c>
      <c r="D486" s="42"/>
      <c r="E486" s="40"/>
      <c r="F486" s="40" t="str">
        <f t="shared" si="45"/>
        <v/>
      </c>
      <c r="G486" s="40" t="str">
        <f t="shared" si="46"/>
        <v/>
      </c>
      <c r="H486" s="40" t="str">
        <f t="shared" si="47"/>
        <v/>
      </c>
    </row>
    <row r="487" spans="1:8" x14ac:dyDescent="0.2">
      <c r="A487" s="38" t="str">
        <f t="shared" si="42"/>
        <v/>
      </c>
      <c r="B487" s="39" t="str">
        <f t="shared" si="43"/>
        <v/>
      </c>
      <c r="C487" s="40" t="str">
        <f t="shared" si="44"/>
        <v/>
      </c>
      <c r="D487" s="42"/>
      <c r="E487" s="40"/>
      <c r="F487" s="40" t="str">
        <f t="shared" si="45"/>
        <v/>
      </c>
      <c r="G487" s="40" t="str">
        <f t="shared" si="46"/>
        <v/>
      </c>
      <c r="H487" s="40" t="str">
        <f t="shared" si="47"/>
        <v/>
      </c>
    </row>
    <row r="488" spans="1:8" x14ac:dyDescent="0.2">
      <c r="A488" s="38" t="str">
        <f t="shared" si="42"/>
        <v/>
      </c>
      <c r="B488" s="39" t="str">
        <f t="shared" si="43"/>
        <v/>
      </c>
      <c r="C488" s="40" t="str">
        <f t="shared" si="44"/>
        <v/>
      </c>
      <c r="D488" s="42"/>
      <c r="E488" s="40"/>
      <c r="F488" s="40" t="str">
        <f t="shared" si="45"/>
        <v/>
      </c>
      <c r="G488" s="40" t="str">
        <f t="shared" si="46"/>
        <v/>
      </c>
      <c r="H488" s="40" t="str">
        <f t="shared" si="47"/>
        <v/>
      </c>
    </row>
    <row r="489" spans="1:8" x14ac:dyDescent="0.2">
      <c r="A489" s="38" t="str">
        <f t="shared" si="42"/>
        <v/>
      </c>
      <c r="B489" s="39" t="str">
        <f t="shared" si="43"/>
        <v/>
      </c>
      <c r="C489" s="40" t="str">
        <f t="shared" si="44"/>
        <v/>
      </c>
      <c r="D489" s="42"/>
      <c r="E489" s="40"/>
      <c r="F489" s="40" t="str">
        <f t="shared" si="45"/>
        <v/>
      </c>
      <c r="G489" s="40" t="str">
        <f t="shared" si="46"/>
        <v/>
      </c>
      <c r="H489" s="40" t="str">
        <f t="shared" si="47"/>
        <v/>
      </c>
    </row>
    <row r="490" spans="1:8" x14ac:dyDescent="0.2">
      <c r="A490" s="38" t="str">
        <f t="shared" si="42"/>
        <v/>
      </c>
      <c r="B490" s="39" t="str">
        <f t="shared" si="43"/>
        <v/>
      </c>
      <c r="C490" s="40" t="str">
        <f t="shared" si="44"/>
        <v/>
      </c>
      <c r="D490" s="42"/>
      <c r="E490" s="40"/>
      <c r="F490" s="40" t="str">
        <f t="shared" si="45"/>
        <v/>
      </c>
      <c r="G490" s="40" t="str">
        <f t="shared" si="46"/>
        <v/>
      </c>
      <c r="H490" s="40" t="str">
        <f t="shared" si="47"/>
        <v/>
      </c>
    </row>
    <row r="491" spans="1:8" x14ac:dyDescent="0.2">
      <c r="A491" s="38" t="str">
        <f t="shared" si="42"/>
        <v/>
      </c>
      <c r="B491" s="39" t="str">
        <f t="shared" si="43"/>
        <v/>
      </c>
      <c r="C491" s="40" t="str">
        <f t="shared" si="44"/>
        <v/>
      </c>
      <c r="D491" s="42"/>
      <c r="E491" s="40"/>
      <c r="F491" s="40" t="str">
        <f t="shared" si="45"/>
        <v/>
      </c>
      <c r="G491" s="40" t="str">
        <f t="shared" si="46"/>
        <v/>
      </c>
      <c r="H491" s="40" t="str">
        <f t="shared" si="47"/>
        <v/>
      </c>
    </row>
    <row r="492" spans="1:8" x14ac:dyDescent="0.2">
      <c r="A492" s="38" t="str">
        <f t="shared" si="42"/>
        <v/>
      </c>
      <c r="B492" s="39" t="str">
        <f t="shared" si="43"/>
        <v/>
      </c>
      <c r="C492" s="40" t="str">
        <f t="shared" si="44"/>
        <v/>
      </c>
      <c r="D492" s="42"/>
      <c r="E492" s="40"/>
      <c r="F492" s="40" t="str">
        <f t="shared" si="45"/>
        <v/>
      </c>
      <c r="G492" s="40" t="str">
        <f t="shared" si="46"/>
        <v/>
      </c>
      <c r="H492" s="40" t="str">
        <f t="shared" si="47"/>
        <v/>
      </c>
    </row>
    <row r="493" spans="1:8" x14ac:dyDescent="0.2">
      <c r="A493" s="38" t="str">
        <f t="shared" si="42"/>
        <v/>
      </c>
      <c r="B493" s="39" t="str">
        <f t="shared" si="43"/>
        <v/>
      </c>
      <c r="C493" s="40" t="str">
        <f t="shared" si="44"/>
        <v/>
      </c>
      <c r="D493" s="42"/>
      <c r="E493" s="40"/>
      <c r="F493" s="40" t="str">
        <f t="shared" si="45"/>
        <v/>
      </c>
      <c r="G493" s="40" t="str">
        <f t="shared" si="46"/>
        <v/>
      </c>
      <c r="H493" s="40" t="str">
        <f t="shared" si="47"/>
        <v/>
      </c>
    </row>
    <row r="494" spans="1:8" x14ac:dyDescent="0.2">
      <c r="A494" s="38" t="str">
        <f t="shared" si="42"/>
        <v/>
      </c>
      <c r="B494" s="39" t="str">
        <f t="shared" si="43"/>
        <v/>
      </c>
      <c r="C494" s="40" t="str">
        <f t="shared" si="44"/>
        <v/>
      </c>
      <c r="D494" s="42"/>
      <c r="E494" s="40"/>
      <c r="F494" s="40" t="str">
        <f t="shared" si="45"/>
        <v/>
      </c>
      <c r="G494" s="40" t="str">
        <f t="shared" si="46"/>
        <v/>
      </c>
      <c r="H494" s="40" t="str">
        <f t="shared" si="47"/>
        <v/>
      </c>
    </row>
    <row r="495" spans="1:8" x14ac:dyDescent="0.2">
      <c r="A495" s="38" t="str">
        <f t="shared" si="42"/>
        <v/>
      </c>
      <c r="B495" s="39" t="str">
        <f t="shared" si="43"/>
        <v/>
      </c>
      <c r="C495" s="40" t="str">
        <f t="shared" si="44"/>
        <v/>
      </c>
      <c r="D495" s="42"/>
      <c r="E495" s="40"/>
      <c r="F495" s="40" t="str">
        <f t="shared" si="45"/>
        <v/>
      </c>
      <c r="G495" s="40" t="str">
        <f t="shared" si="46"/>
        <v/>
      </c>
      <c r="H495" s="40" t="str">
        <f t="shared" si="47"/>
        <v/>
      </c>
    </row>
    <row r="496" spans="1:8" x14ac:dyDescent="0.2">
      <c r="A496" s="38" t="str">
        <f t="shared" si="42"/>
        <v/>
      </c>
      <c r="B496" s="39" t="str">
        <f t="shared" si="43"/>
        <v/>
      </c>
      <c r="C496" s="40" t="str">
        <f t="shared" si="44"/>
        <v/>
      </c>
      <c r="D496" s="42"/>
      <c r="E496" s="40"/>
      <c r="F496" s="40" t="str">
        <f t="shared" si="45"/>
        <v/>
      </c>
      <c r="G496" s="40" t="str">
        <f t="shared" si="46"/>
        <v/>
      </c>
      <c r="H496" s="40" t="str">
        <f t="shared" si="47"/>
        <v/>
      </c>
    </row>
    <row r="497" spans="1:8" x14ac:dyDescent="0.2">
      <c r="A497" s="38" t="str">
        <f t="shared" si="42"/>
        <v/>
      </c>
      <c r="B497" s="39" t="str">
        <f t="shared" si="43"/>
        <v/>
      </c>
      <c r="C497" s="40" t="str">
        <f t="shared" si="44"/>
        <v/>
      </c>
      <c r="D497" s="42"/>
      <c r="E497" s="40"/>
      <c r="F497" s="40" t="str">
        <f t="shared" si="45"/>
        <v/>
      </c>
      <c r="G497" s="40" t="str">
        <f t="shared" si="46"/>
        <v/>
      </c>
      <c r="H497" s="40" t="str">
        <f t="shared" si="47"/>
        <v/>
      </c>
    </row>
    <row r="498" spans="1:8" x14ac:dyDescent="0.2">
      <c r="A498" s="38" t="str">
        <f t="shared" si="42"/>
        <v/>
      </c>
      <c r="B498" s="39" t="str">
        <f t="shared" si="43"/>
        <v/>
      </c>
      <c r="C498" s="40" t="str">
        <f t="shared" si="44"/>
        <v/>
      </c>
      <c r="D498" s="42"/>
      <c r="E498" s="40"/>
      <c r="F498" s="40" t="str">
        <f t="shared" si="45"/>
        <v/>
      </c>
      <c r="G498" s="40" t="str">
        <f t="shared" si="46"/>
        <v/>
      </c>
      <c r="H498" s="40" t="str">
        <f t="shared" si="47"/>
        <v/>
      </c>
    </row>
    <row r="499" spans="1:8" x14ac:dyDescent="0.2">
      <c r="A499" s="38" t="str">
        <f t="shared" si="42"/>
        <v/>
      </c>
      <c r="B499" s="39" t="str">
        <f t="shared" si="43"/>
        <v/>
      </c>
      <c r="C499" s="40" t="str">
        <f t="shared" si="44"/>
        <v/>
      </c>
      <c r="D499" s="42"/>
      <c r="E499" s="40"/>
      <c r="F499" s="40" t="str">
        <f t="shared" si="45"/>
        <v/>
      </c>
      <c r="G499" s="40" t="str">
        <f t="shared" si="46"/>
        <v/>
      </c>
      <c r="H499" s="40" t="str">
        <f t="shared" si="47"/>
        <v/>
      </c>
    </row>
    <row r="500" spans="1:8" x14ac:dyDescent="0.2">
      <c r="A500" s="38" t="str">
        <f t="shared" si="42"/>
        <v/>
      </c>
      <c r="B500" s="39" t="str">
        <f t="shared" si="43"/>
        <v/>
      </c>
      <c r="C500" s="40" t="str">
        <f t="shared" si="44"/>
        <v/>
      </c>
      <c r="D500" s="42"/>
      <c r="E500" s="40"/>
      <c r="F500" s="40" t="str">
        <f t="shared" si="45"/>
        <v/>
      </c>
      <c r="G500" s="40" t="str">
        <f t="shared" si="46"/>
        <v/>
      </c>
      <c r="H500" s="40" t="str">
        <f t="shared" si="47"/>
        <v/>
      </c>
    </row>
    <row r="501" spans="1:8" x14ac:dyDescent="0.2">
      <c r="A501" s="38" t="str">
        <f t="shared" si="42"/>
        <v/>
      </c>
      <c r="B501" s="39" t="str">
        <f t="shared" si="43"/>
        <v/>
      </c>
      <c r="C501" s="40" t="str">
        <f t="shared" si="44"/>
        <v/>
      </c>
      <c r="D501" s="42"/>
      <c r="E501" s="40"/>
      <c r="F501" s="40" t="str">
        <f t="shared" si="45"/>
        <v/>
      </c>
      <c r="G501" s="40" t="str">
        <f t="shared" si="46"/>
        <v/>
      </c>
      <c r="H501" s="40" t="str">
        <f t="shared" si="47"/>
        <v/>
      </c>
    </row>
    <row r="502" spans="1:8" x14ac:dyDescent="0.2">
      <c r="A502" s="38" t="str">
        <f t="shared" si="42"/>
        <v/>
      </c>
      <c r="B502" s="39" t="str">
        <f t="shared" si="43"/>
        <v/>
      </c>
      <c r="C502" s="40" t="str">
        <f t="shared" si="44"/>
        <v/>
      </c>
      <c r="D502" s="42"/>
      <c r="E502" s="40"/>
      <c r="F502" s="40" t="str">
        <f t="shared" si="45"/>
        <v/>
      </c>
      <c r="G502" s="40" t="str">
        <f t="shared" si="46"/>
        <v/>
      </c>
      <c r="H502" s="40" t="str">
        <f t="shared" si="47"/>
        <v/>
      </c>
    </row>
    <row r="503" spans="1:8" x14ac:dyDescent="0.2">
      <c r="A503" s="38" t="str">
        <f t="shared" si="42"/>
        <v/>
      </c>
      <c r="B503" s="39" t="str">
        <f t="shared" si="43"/>
        <v/>
      </c>
      <c r="C503" s="40" t="str">
        <f t="shared" si="44"/>
        <v/>
      </c>
      <c r="D503" s="42"/>
      <c r="E503" s="40"/>
      <c r="F503" s="40" t="str">
        <f t="shared" si="45"/>
        <v/>
      </c>
      <c r="G503" s="40" t="str">
        <f t="shared" si="46"/>
        <v/>
      </c>
      <c r="H503" s="40" t="str">
        <f t="shared" si="47"/>
        <v/>
      </c>
    </row>
    <row r="504" spans="1:8" x14ac:dyDescent="0.2">
      <c r="A504" s="38" t="str">
        <f t="shared" si="42"/>
        <v/>
      </c>
      <c r="B504" s="39" t="str">
        <f t="shared" si="43"/>
        <v/>
      </c>
      <c r="C504" s="40" t="str">
        <f t="shared" si="44"/>
        <v/>
      </c>
      <c r="D504" s="42"/>
      <c r="E504" s="40"/>
      <c r="F504" s="40" t="str">
        <f t="shared" si="45"/>
        <v/>
      </c>
      <c r="G504" s="40" t="str">
        <f t="shared" si="46"/>
        <v/>
      </c>
      <c r="H504" s="40" t="str">
        <f t="shared" si="47"/>
        <v/>
      </c>
    </row>
    <row r="505" spans="1:8" x14ac:dyDescent="0.2">
      <c r="A505" s="38" t="str">
        <f t="shared" si="42"/>
        <v/>
      </c>
      <c r="B505" s="39" t="str">
        <f t="shared" si="43"/>
        <v/>
      </c>
      <c r="C505" s="40" t="str">
        <f t="shared" si="44"/>
        <v/>
      </c>
      <c r="D505" s="42"/>
      <c r="E505" s="40"/>
      <c r="F505" s="40" t="str">
        <f t="shared" si="45"/>
        <v/>
      </c>
      <c r="G505" s="40" t="str">
        <f t="shared" si="46"/>
        <v/>
      </c>
      <c r="H505" s="40" t="str">
        <f t="shared" si="47"/>
        <v/>
      </c>
    </row>
    <row r="506" spans="1:8" x14ac:dyDescent="0.2">
      <c r="A506" s="38" t="str">
        <f t="shared" si="42"/>
        <v/>
      </c>
      <c r="B506" s="39" t="str">
        <f t="shared" si="43"/>
        <v/>
      </c>
      <c r="C506" s="40" t="str">
        <f t="shared" si="44"/>
        <v/>
      </c>
      <c r="D506" s="42"/>
      <c r="E506" s="40"/>
      <c r="F506" s="40" t="str">
        <f t="shared" si="45"/>
        <v/>
      </c>
      <c r="G506" s="40" t="str">
        <f t="shared" si="46"/>
        <v/>
      </c>
      <c r="H506" s="40" t="str">
        <f t="shared" si="47"/>
        <v/>
      </c>
    </row>
    <row r="507" spans="1:8" x14ac:dyDescent="0.2">
      <c r="A507" s="38" t="str">
        <f t="shared" si="42"/>
        <v/>
      </c>
      <c r="B507" s="39" t="str">
        <f t="shared" si="43"/>
        <v/>
      </c>
      <c r="C507" s="40" t="str">
        <f t="shared" si="44"/>
        <v/>
      </c>
      <c r="D507" s="42"/>
      <c r="E507" s="40"/>
      <c r="F507" s="40" t="str">
        <f t="shared" si="45"/>
        <v/>
      </c>
      <c r="G507" s="40" t="str">
        <f t="shared" si="46"/>
        <v/>
      </c>
      <c r="H507" s="40" t="str">
        <f t="shared" si="47"/>
        <v/>
      </c>
    </row>
    <row r="508" spans="1:8" x14ac:dyDescent="0.2">
      <c r="A508" s="38" t="str">
        <f t="shared" si="42"/>
        <v/>
      </c>
      <c r="B508" s="39" t="str">
        <f t="shared" si="43"/>
        <v/>
      </c>
      <c r="C508" s="40" t="str">
        <f t="shared" si="44"/>
        <v/>
      </c>
      <c r="D508" s="42"/>
      <c r="E508" s="40"/>
      <c r="F508" s="40" t="str">
        <f t="shared" si="45"/>
        <v/>
      </c>
      <c r="G508" s="40" t="str">
        <f t="shared" si="46"/>
        <v/>
      </c>
      <c r="H508" s="40" t="str">
        <f t="shared" si="47"/>
        <v/>
      </c>
    </row>
    <row r="509" spans="1:8" x14ac:dyDescent="0.2">
      <c r="A509" s="38" t="str">
        <f t="shared" si="42"/>
        <v/>
      </c>
      <c r="B509" s="39" t="str">
        <f t="shared" si="43"/>
        <v/>
      </c>
      <c r="C509" s="40" t="str">
        <f t="shared" si="44"/>
        <v/>
      </c>
      <c r="D509" s="42"/>
      <c r="E509" s="40"/>
      <c r="F509" s="40" t="str">
        <f t="shared" si="45"/>
        <v/>
      </c>
      <c r="G509" s="40" t="str">
        <f t="shared" si="46"/>
        <v/>
      </c>
      <c r="H509" s="40" t="str">
        <f t="shared" si="47"/>
        <v/>
      </c>
    </row>
    <row r="510" spans="1:8" x14ac:dyDescent="0.2">
      <c r="A510" s="38" t="str">
        <f t="shared" si="42"/>
        <v/>
      </c>
      <c r="B510" s="39" t="str">
        <f t="shared" si="43"/>
        <v/>
      </c>
      <c r="C510" s="40" t="str">
        <f t="shared" si="44"/>
        <v/>
      </c>
      <c r="D510" s="42"/>
      <c r="E510" s="40"/>
      <c r="F510" s="40" t="str">
        <f t="shared" si="45"/>
        <v/>
      </c>
      <c r="G510" s="40" t="str">
        <f t="shared" si="46"/>
        <v/>
      </c>
      <c r="H510" s="40" t="str">
        <f t="shared" si="47"/>
        <v/>
      </c>
    </row>
    <row r="511" spans="1:8" x14ac:dyDescent="0.2">
      <c r="A511" s="38" t="str">
        <f t="shared" si="42"/>
        <v/>
      </c>
      <c r="B511" s="39" t="str">
        <f t="shared" si="43"/>
        <v/>
      </c>
      <c r="C511" s="40" t="str">
        <f t="shared" si="44"/>
        <v/>
      </c>
      <c r="D511" s="42"/>
      <c r="E511" s="40"/>
      <c r="F511" s="40" t="str">
        <f t="shared" si="45"/>
        <v/>
      </c>
      <c r="G511" s="40" t="str">
        <f t="shared" si="46"/>
        <v/>
      </c>
      <c r="H511" s="40" t="str">
        <f t="shared" si="47"/>
        <v/>
      </c>
    </row>
    <row r="512" spans="1:8" x14ac:dyDescent="0.2">
      <c r="A512" s="38" t="str">
        <f t="shared" si="42"/>
        <v/>
      </c>
      <c r="B512" s="39" t="str">
        <f t="shared" si="43"/>
        <v/>
      </c>
      <c r="C512" s="40" t="str">
        <f t="shared" si="44"/>
        <v/>
      </c>
      <c r="D512" s="42"/>
      <c r="E512" s="40"/>
      <c r="F512" s="40" t="str">
        <f t="shared" si="45"/>
        <v/>
      </c>
      <c r="G512" s="40" t="str">
        <f t="shared" si="46"/>
        <v/>
      </c>
      <c r="H512" s="40" t="str">
        <f t="shared" si="47"/>
        <v/>
      </c>
    </row>
    <row r="513" spans="1:8" x14ac:dyDescent="0.2">
      <c r="A513" s="38" t="str">
        <f t="shared" si="42"/>
        <v/>
      </c>
      <c r="B513" s="39" t="str">
        <f t="shared" si="43"/>
        <v/>
      </c>
      <c r="C513" s="40" t="str">
        <f t="shared" si="44"/>
        <v/>
      </c>
      <c r="D513" s="42"/>
      <c r="E513" s="40"/>
      <c r="F513" s="40" t="str">
        <f t="shared" si="45"/>
        <v/>
      </c>
      <c r="G513" s="40" t="str">
        <f t="shared" si="46"/>
        <v/>
      </c>
      <c r="H513" s="40" t="str">
        <f t="shared" si="47"/>
        <v/>
      </c>
    </row>
    <row r="514" spans="1:8" x14ac:dyDescent="0.2">
      <c r="A514" s="38" t="str">
        <f t="shared" si="42"/>
        <v/>
      </c>
      <c r="B514" s="39" t="str">
        <f t="shared" si="43"/>
        <v/>
      </c>
      <c r="C514" s="40" t="str">
        <f t="shared" si="44"/>
        <v/>
      </c>
      <c r="D514" s="42"/>
      <c r="E514" s="40"/>
      <c r="F514" s="40" t="str">
        <f t="shared" si="45"/>
        <v/>
      </c>
      <c r="G514" s="40" t="str">
        <f t="shared" si="46"/>
        <v/>
      </c>
      <c r="H514" s="40" t="str">
        <f t="shared" si="47"/>
        <v/>
      </c>
    </row>
    <row r="515" spans="1:8" x14ac:dyDescent="0.2">
      <c r="A515" s="38" t="str">
        <f t="shared" si="42"/>
        <v/>
      </c>
      <c r="B515" s="39" t="str">
        <f t="shared" si="43"/>
        <v/>
      </c>
      <c r="C515" s="40" t="str">
        <f t="shared" si="44"/>
        <v/>
      </c>
      <c r="D515" s="42"/>
      <c r="E515" s="40"/>
      <c r="F515" s="40" t="str">
        <f t="shared" si="45"/>
        <v/>
      </c>
      <c r="G515" s="40" t="str">
        <f t="shared" si="46"/>
        <v/>
      </c>
      <c r="H515" s="40" t="str">
        <f t="shared" si="47"/>
        <v/>
      </c>
    </row>
    <row r="516" spans="1:8" x14ac:dyDescent="0.2">
      <c r="A516" s="38" t="str">
        <f t="shared" si="42"/>
        <v/>
      </c>
      <c r="B516" s="39" t="str">
        <f t="shared" si="43"/>
        <v/>
      </c>
      <c r="C516" s="40" t="str">
        <f t="shared" si="44"/>
        <v/>
      </c>
      <c r="D516" s="42"/>
      <c r="E516" s="40"/>
      <c r="F516" s="40" t="str">
        <f t="shared" si="45"/>
        <v/>
      </c>
      <c r="G516" s="40" t="str">
        <f t="shared" si="46"/>
        <v/>
      </c>
      <c r="H516" s="40" t="str">
        <f t="shared" si="47"/>
        <v/>
      </c>
    </row>
    <row r="517" spans="1:8" x14ac:dyDescent="0.2">
      <c r="A517" s="38" t="str">
        <f t="shared" si="42"/>
        <v/>
      </c>
      <c r="B517" s="39" t="str">
        <f t="shared" si="43"/>
        <v/>
      </c>
      <c r="C517" s="40" t="str">
        <f t="shared" si="44"/>
        <v/>
      </c>
      <c r="D517" s="42"/>
      <c r="E517" s="40"/>
      <c r="F517" s="40" t="str">
        <f t="shared" si="45"/>
        <v/>
      </c>
      <c r="G517" s="40" t="str">
        <f t="shared" si="46"/>
        <v/>
      </c>
      <c r="H517" s="40" t="str">
        <f t="shared" si="47"/>
        <v/>
      </c>
    </row>
    <row r="518" spans="1:8" x14ac:dyDescent="0.2">
      <c r="A518" s="38" t="str">
        <f t="shared" si="42"/>
        <v/>
      </c>
      <c r="B518" s="39" t="str">
        <f t="shared" si="43"/>
        <v/>
      </c>
      <c r="C518" s="40" t="str">
        <f t="shared" si="44"/>
        <v/>
      </c>
      <c r="D518" s="42"/>
      <c r="E518" s="40"/>
      <c r="F518" s="40" t="str">
        <f t="shared" si="45"/>
        <v/>
      </c>
      <c r="G518" s="40" t="str">
        <f t="shared" si="46"/>
        <v/>
      </c>
      <c r="H518" s="40" t="str">
        <f t="shared" si="47"/>
        <v/>
      </c>
    </row>
    <row r="519" spans="1:8" x14ac:dyDescent="0.2">
      <c r="A519" s="38" t="str">
        <f t="shared" si="42"/>
        <v/>
      </c>
      <c r="B519" s="39" t="str">
        <f t="shared" si="43"/>
        <v/>
      </c>
      <c r="C519" s="40" t="str">
        <f t="shared" si="44"/>
        <v/>
      </c>
      <c r="D519" s="42"/>
      <c r="E519" s="40"/>
      <c r="F519" s="40" t="str">
        <f t="shared" si="45"/>
        <v/>
      </c>
      <c r="G519" s="40" t="str">
        <f t="shared" si="46"/>
        <v/>
      </c>
      <c r="H519" s="40" t="str">
        <f t="shared" si="47"/>
        <v/>
      </c>
    </row>
    <row r="520" spans="1:8" x14ac:dyDescent="0.2">
      <c r="A520" s="38" t="str">
        <f t="shared" si="42"/>
        <v/>
      </c>
      <c r="B520" s="39" t="str">
        <f t="shared" si="43"/>
        <v/>
      </c>
      <c r="C520" s="40" t="str">
        <f t="shared" si="44"/>
        <v/>
      </c>
      <c r="D520" s="42"/>
      <c r="E520" s="40"/>
      <c r="F520" s="40" t="str">
        <f t="shared" si="45"/>
        <v/>
      </c>
      <c r="G520" s="40" t="str">
        <f t="shared" si="46"/>
        <v/>
      </c>
      <c r="H520" s="40" t="str">
        <f t="shared" si="47"/>
        <v/>
      </c>
    </row>
    <row r="521" spans="1:8" x14ac:dyDescent="0.2">
      <c r="A521" s="38" t="str">
        <f t="shared" si="42"/>
        <v/>
      </c>
      <c r="B521" s="39" t="str">
        <f t="shared" si="43"/>
        <v/>
      </c>
      <c r="C521" s="40" t="str">
        <f t="shared" si="44"/>
        <v/>
      </c>
      <c r="D521" s="42"/>
      <c r="E521" s="40"/>
      <c r="F521" s="40" t="str">
        <f t="shared" si="45"/>
        <v/>
      </c>
      <c r="G521" s="40" t="str">
        <f t="shared" si="46"/>
        <v/>
      </c>
      <c r="H521" s="40" t="str">
        <f t="shared" si="47"/>
        <v/>
      </c>
    </row>
    <row r="522" spans="1:8" x14ac:dyDescent="0.2">
      <c r="A522" s="38" t="str">
        <f t="shared" si="42"/>
        <v/>
      </c>
      <c r="B522" s="39" t="str">
        <f t="shared" si="43"/>
        <v/>
      </c>
      <c r="C522" s="40" t="str">
        <f t="shared" si="44"/>
        <v/>
      </c>
      <c r="D522" s="42"/>
      <c r="E522" s="40"/>
      <c r="F522" s="40" t="str">
        <f t="shared" si="45"/>
        <v/>
      </c>
      <c r="G522" s="40" t="str">
        <f t="shared" si="46"/>
        <v/>
      </c>
      <c r="H522" s="40" t="str">
        <f t="shared" si="47"/>
        <v/>
      </c>
    </row>
    <row r="523" spans="1:8" x14ac:dyDescent="0.2">
      <c r="A523" s="38" t="str">
        <f t="shared" si="42"/>
        <v/>
      </c>
      <c r="B523" s="39" t="str">
        <f t="shared" si="43"/>
        <v/>
      </c>
      <c r="C523" s="40" t="str">
        <f t="shared" si="44"/>
        <v/>
      </c>
      <c r="D523" s="42"/>
      <c r="E523" s="40"/>
      <c r="F523" s="40" t="str">
        <f t="shared" si="45"/>
        <v/>
      </c>
      <c r="G523" s="40" t="str">
        <f t="shared" si="46"/>
        <v/>
      </c>
      <c r="H523" s="40" t="str">
        <f t="shared" si="47"/>
        <v/>
      </c>
    </row>
    <row r="524" spans="1:8" x14ac:dyDescent="0.2">
      <c r="A524" s="38" t="str">
        <f t="shared" si="42"/>
        <v/>
      </c>
      <c r="B524" s="39" t="str">
        <f t="shared" si="43"/>
        <v/>
      </c>
      <c r="C524" s="40" t="str">
        <f t="shared" si="44"/>
        <v/>
      </c>
      <c r="D524" s="42"/>
      <c r="E524" s="40"/>
      <c r="F524" s="40" t="str">
        <f t="shared" si="45"/>
        <v/>
      </c>
      <c r="G524" s="40" t="str">
        <f t="shared" si="46"/>
        <v/>
      </c>
      <c r="H524" s="40" t="str">
        <f t="shared" si="47"/>
        <v/>
      </c>
    </row>
    <row r="525" spans="1:8" x14ac:dyDescent="0.2">
      <c r="A525" s="38" t="str">
        <f t="shared" si="42"/>
        <v/>
      </c>
      <c r="B525" s="39" t="str">
        <f t="shared" si="43"/>
        <v/>
      </c>
      <c r="C525" s="40" t="str">
        <f t="shared" si="44"/>
        <v/>
      </c>
      <c r="D525" s="42"/>
      <c r="E525" s="40"/>
      <c r="F525" s="40" t="str">
        <f t="shared" si="45"/>
        <v/>
      </c>
      <c r="G525" s="40" t="str">
        <f t="shared" si="46"/>
        <v/>
      </c>
      <c r="H525" s="40" t="str">
        <f t="shared" si="47"/>
        <v/>
      </c>
    </row>
    <row r="526" spans="1:8" x14ac:dyDescent="0.2">
      <c r="A526" s="38" t="str">
        <f t="shared" si="42"/>
        <v/>
      </c>
      <c r="B526" s="39" t="str">
        <f t="shared" si="43"/>
        <v/>
      </c>
      <c r="C526" s="40" t="str">
        <f t="shared" si="44"/>
        <v/>
      </c>
      <c r="D526" s="42"/>
      <c r="E526" s="40"/>
      <c r="F526" s="40" t="str">
        <f t="shared" si="45"/>
        <v/>
      </c>
      <c r="G526" s="40" t="str">
        <f t="shared" si="46"/>
        <v/>
      </c>
      <c r="H526" s="40" t="str">
        <f t="shared" si="47"/>
        <v/>
      </c>
    </row>
    <row r="527" spans="1:8" x14ac:dyDescent="0.2">
      <c r="A527" s="38" t="str">
        <f t="shared" si="42"/>
        <v/>
      </c>
      <c r="B527" s="39" t="str">
        <f t="shared" si="43"/>
        <v/>
      </c>
      <c r="C527" s="40" t="str">
        <f t="shared" si="44"/>
        <v/>
      </c>
      <c r="D527" s="42"/>
      <c r="E527" s="40"/>
      <c r="F527" s="40" t="str">
        <f t="shared" si="45"/>
        <v/>
      </c>
      <c r="G527" s="40" t="str">
        <f t="shared" si="46"/>
        <v/>
      </c>
      <c r="H527" s="40" t="str">
        <f t="shared" si="47"/>
        <v/>
      </c>
    </row>
    <row r="528" spans="1:8" x14ac:dyDescent="0.2">
      <c r="A528" s="38" t="str">
        <f t="shared" si="42"/>
        <v/>
      </c>
      <c r="B528" s="39" t="str">
        <f t="shared" si="43"/>
        <v/>
      </c>
      <c r="C528" s="40" t="str">
        <f t="shared" si="44"/>
        <v/>
      </c>
      <c r="D528" s="42"/>
      <c r="E528" s="40"/>
      <c r="F528" s="40" t="str">
        <f t="shared" si="45"/>
        <v/>
      </c>
      <c r="G528" s="40" t="str">
        <f t="shared" si="46"/>
        <v/>
      </c>
      <c r="H528" s="40" t="str">
        <f t="shared" si="47"/>
        <v/>
      </c>
    </row>
    <row r="529" spans="1:8" x14ac:dyDescent="0.2">
      <c r="A529" s="38" t="str">
        <f t="shared" si="42"/>
        <v/>
      </c>
      <c r="B529" s="39" t="str">
        <f t="shared" si="43"/>
        <v/>
      </c>
      <c r="C529" s="40" t="str">
        <f t="shared" si="44"/>
        <v/>
      </c>
      <c r="D529" s="42"/>
      <c r="E529" s="40"/>
      <c r="F529" s="40" t="str">
        <f t="shared" si="45"/>
        <v/>
      </c>
      <c r="G529" s="40" t="str">
        <f t="shared" si="46"/>
        <v/>
      </c>
      <c r="H529" s="40" t="str">
        <f t="shared" si="47"/>
        <v/>
      </c>
    </row>
    <row r="530" spans="1:8" x14ac:dyDescent="0.2">
      <c r="A530" s="38" t="str">
        <f t="shared" ref="A530:A593" si="48">IF(H529="","",IF(roundOpt,IF(OR(A529&gt;=nper,ROUND(H529,2)&lt;=0),"",A529+1),IF(OR(A529&gt;=nper,H529&lt;=0),"",A529+1)))</f>
        <v/>
      </c>
      <c r="B530" s="39" t="str">
        <f t="shared" ref="B530:B593" si="49">IF(A530="","",IF(OR(periods_per_year=26,periods_per_year=52),IF(periods_per_year=26,IF(A530=1,fpdate,B529+14),IF(periods_per_year=52,IF(A530=1,fpdate,B529+7),"n/a")),IF(periods_per_year=24,DATE(YEAR(fpdate),MONTH(fpdate)+(A530-1)/2+IF(AND(DAY(fpdate)&gt;=15,MOD(A530,2)=0),1,0),IF(MOD(A530,2)=0,IF(DAY(fpdate)&gt;=15,DAY(fpdate)-14,DAY(fpdate)+14),DAY(fpdate))),IF(DAY(DATE(YEAR(fpdate),MONTH(fpdate)+(A530-1)*months_per_period,DAY(fpdate)))&lt;&gt;DAY(fpdate),DATE(YEAR(fpdate),MONTH(fpdate)+(A530-1)*months_per_period+1,0),DATE(YEAR(fpdate),MONTH(fpdate)+(A530-1)*months_per_period,DAY(fpdate))))))</f>
        <v/>
      </c>
      <c r="C530" s="40" t="str">
        <f t="shared" ref="C530:C593" si="50">IF(A530="","",IF(roundOpt,IF(OR(A530=nper,payment&gt;ROUND((1+rate)*H529,2)),ROUND((1+rate)*H529,2),payment),IF(OR(A530=nper,payment&gt;(1+rate)*H529),(1+rate)*H529,payment)))</f>
        <v/>
      </c>
      <c r="D530" s="42"/>
      <c r="E530" s="40"/>
      <c r="F530" s="40" t="str">
        <f t="shared" ref="F530:F593" si="51">IF(A530="","",IF(AND(A530=1,pmtType=1),0,IF(roundOpt,ROUND(rate*H529,2),rate*H529)))</f>
        <v/>
      </c>
      <c r="G530" s="40" t="str">
        <f t="shared" ref="G530:G593" si="52">IF(A530="","",C530-F530+D530)</f>
        <v/>
      </c>
      <c r="H530" s="40" t="str">
        <f t="shared" ref="H530:H593" si="53">IF(A530="","",H529-G530)</f>
        <v/>
      </c>
    </row>
    <row r="531" spans="1:8" x14ac:dyDescent="0.2">
      <c r="A531" s="38" t="str">
        <f t="shared" si="48"/>
        <v/>
      </c>
      <c r="B531" s="39" t="str">
        <f t="shared" si="49"/>
        <v/>
      </c>
      <c r="C531" s="40" t="str">
        <f t="shared" si="50"/>
        <v/>
      </c>
      <c r="D531" s="42"/>
      <c r="E531" s="40"/>
      <c r="F531" s="40" t="str">
        <f t="shared" si="51"/>
        <v/>
      </c>
      <c r="G531" s="40" t="str">
        <f t="shared" si="52"/>
        <v/>
      </c>
      <c r="H531" s="40" t="str">
        <f t="shared" si="53"/>
        <v/>
      </c>
    </row>
    <row r="532" spans="1:8" x14ac:dyDescent="0.2">
      <c r="A532" s="38" t="str">
        <f t="shared" si="48"/>
        <v/>
      </c>
      <c r="B532" s="39" t="str">
        <f t="shared" si="49"/>
        <v/>
      </c>
      <c r="C532" s="40" t="str">
        <f t="shared" si="50"/>
        <v/>
      </c>
      <c r="D532" s="42"/>
      <c r="E532" s="40"/>
      <c r="F532" s="40" t="str">
        <f t="shared" si="51"/>
        <v/>
      </c>
      <c r="G532" s="40" t="str">
        <f t="shared" si="52"/>
        <v/>
      </c>
      <c r="H532" s="40" t="str">
        <f t="shared" si="53"/>
        <v/>
      </c>
    </row>
    <row r="533" spans="1:8" x14ac:dyDescent="0.2">
      <c r="A533" s="38" t="str">
        <f t="shared" si="48"/>
        <v/>
      </c>
      <c r="B533" s="39" t="str">
        <f t="shared" si="49"/>
        <v/>
      </c>
      <c r="C533" s="40" t="str">
        <f t="shared" si="50"/>
        <v/>
      </c>
      <c r="D533" s="42"/>
      <c r="E533" s="40"/>
      <c r="F533" s="40" t="str">
        <f t="shared" si="51"/>
        <v/>
      </c>
      <c r="G533" s="40" t="str">
        <f t="shared" si="52"/>
        <v/>
      </c>
      <c r="H533" s="40" t="str">
        <f t="shared" si="53"/>
        <v/>
      </c>
    </row>
    <row r="534" spans="1:8" x14ac:dyDescent="0.2">
      <c r="A534" s="38" t="str">
        <f t="shared" si="48"/>
        <v/>
      </c>
      <c r="B534" s="39" t="str">
        <f t="shared" si="49"/>
        <v/>
      </c>
      <c r="C534" s="40" t="str">
        <f t="shared" si="50"/>
        <v/>
      </c>
      <c r="D534" s="42"/>
      <c r="E534" s="40"/>
      <c r="F534" s="40" t="str">
        <f t="shared" si="51"/>
        <v/>
      </c>
      <c r="G534" s="40" t="str">
        <f t="shared" si="52"/>
        <v/>
      </c>
      <c r="H534" s="40" t="str">
        <f t="shared" si="53"/>
        <v/>
      </c>
    </row>
    <row r="535" spans="1:8" x14ac:dyDescent="0.2">
      <c r="A535" s="38" t="str">
        <f t="shared" si="48"/>
        <v/>
      </c>
      <c r="B535" s="39" t="str">
        <f t="shared" si="49"/>
        <v/>
      </c>
      <c r="C535" s="40" t="str">
        <f t="shared" si="50"/>
        <v/>
      </c>
      <c r="D535" s="42"/>
      <c r="E535" s="40"/>
      <c r="F535" s="40" t="str">
        <f t="shared" si="51"/>
        <v/>
      </c>
      <c r="G535" s="40" t="str">
        <f t="shared" si="52"/>
        <v/>
      </c>
      <c r="H535" s="40" t="str">
        <f t="shared" si="53"/>
        <v/>
      </c>
    </row>
    <row r="536" spans="1:8" x14ac:dyDescent="0.2">
      <c r="A536" s="38" t="str">
        <f t="shared" si="48"/>
        <v/>
      </c>
      <c r="B536" s="39" t="str">
        <f t="shared" si="49"/>
        <v/>
      </c>
      <c r="C536" s="40" t="str">
        <f t="shared" si="50"/>
        <v/>
      </c>
      <c r="D536" s="42"/>
      <c r="E536" s="40"/>
      <c r="F536" s="40" t="str">
        <f t="shared" si="51"/>
        <v/>
      </c>
      <c r="G536" s="40" t="str">
        <f t="shared" si="52"/>
        <v/>
      </c>
      <c r="H536" s="40" t="str">
        <f t="shared" si="53"/>
        <v/>
      </c>
    </row>
    <row r="537" spans="1:8" x14ac:dyDescent="0.2">
      <c r="A537" s="38" t="str">
        <f t="shared" si="48"/>
        <v/>
      </c>
      <c r="B537" s="39" t="str">
        <f t="shared" si="49"/>
        <v/>
      </c>
      <c r="C537" s="40" t="str">
        <f t="shared" si="50"/>
        <v/>
      </c>
      <c r="D537" s="42"/>
      <c r="E537" s="40"/>
      <c r="F537" s="40" t="str">
        <f t="shared" si="51"/>
        <v/>
      </c>
      <c r="G537" s="40" t="str">
        <f t="shared" si="52"/>
        <v/>
      </c>
      <c r="H537" s="40" t="str">
        <f t="shared" si="53"/>
        <v/>
      </c>
    </row>
    <row r="538" spans="1:8" x14ac:dyDescent="0.2">
      <c r="A538" s="38" t="str">
        <f t="shared" si="48"/>
        <v/>
      </c>
      <c r="B538" s="39" t="str">
        <f t="shared" si="49"/>
        <v/>
      </c>
      <c r="C538" s="40" t="str">
        <f t="shared" si="50"/>
        <v/>
      </c>
      <c r="D538" s="42"/>
      <c r="E538" s="40"/>
      <c r="F538" s="40" t="str">
        <f t="shared" si="51"/>
        <v/>
      </c>
      <c r="G538" s="40" t="str">
        <f t="shared" si="52"/>
        <v/>
      </c>
      <c r="H538" s="40" t="str">
        <f t="shared" si="53"/>
        <v/>
      </c>
    </row>
    <row r="539" spans="1:8" x14ac:dyDescent="0.2">
      <c r="A539" s="38" t="str">
        <f t="shared" si="48"/>
        <v/>
      </c>
      <c r="B539" s="39" t="str">
        <f t="shared" si="49"/>
        <v/>
      </c>
      <c r="C539" s="40" t="str">
        <f t="shared" si="50"/>
        <v/>
      </c>
      <c r="D539" s="42"/>
      <c r="E539" s="40"/>
      <c r="F539" s="40" t="str">
        <f t="shared" si="51"/>
        <v/>
      </c>
      <c r="G539" s="40" t="str">
        <f t="shared" si="52"/>
        <v/>
      </c>
      <c r="H539" s="40" t="str">
        <f t="shared" si="53"/>
        <v/>
      </c>
    </row>
    <row r="540" spans="1:8" x14ac:dyDescent="0.2">
      <c r="A540" s="38" t="str">
        <f t="shared" si="48"/>
        <v/>
      </c>
      <c r="B540" s="39" t="str">
        <f t="shared" si="49"/>
        <v/>
      </c>
      <c r="C540" s="40" t="str">
        <f t="shared" si="50"/>
        <v/>
      </c>
      <c r="D540" s="42"/>
      <c r="E540" s="40"/>
      <c r="F540" s="40" t="str">
        <f t="shared" si="51"/>
        <v/>
      </c>
      <c r="G540" s="40" t="str">
        <f t="shared" si="52"/>
        <v/>
      </c>
      <c r="H540" s="40" t="str">
        <f t="shared" si="53"/>
        <v/>
      </c>
    </row>
    <row r="541" spans="1:8" x14ac:dyDescent="0.2">
      <c r="A541" s="38" t="str">
        <f t="shared" si="48"/>
        <v/>
      </c>
      <c r="B541" s="39" t="str">
        <f t="shared" si="49"/>
        <v/>
      </c>
      <c r="C541" s="40" t="str">
        <f t="shared" si="50"/>
        <v/>
      </c>
      <c r="D541" s="42"/>
      <c r="E541" s="40"/>
      <c r="F541" s="40" t="str">
        <f t="shared" si="51"/>
        <v/>
      </c>
      <c r="G541" s="40" t="str">
        <f t="shared" si="52"/>
        <v/>
      </c>
      <c r="H541" s="40" t="str">
        <f t="shared" si="53"/>
        <v/>
      </c>
    </row>
    <row r="542" spans="1:8" x14ac:dyDescent="0.2">
      <c r="A542" s="38" t="str">
        <f t="shared" si="48"/>
        <v/>
      </c>
      <c r="B542" s="39" t="str">
        <f t="shared" si="49"/>
        <v/>
      </c>
      <c r="C542" s="40" t="str">
        <f t="shared" si="50"/>
        <v/>
      </c>
      <c r="D542" s="42"/>
      <c r="E542" s="40"/>
      <c r="F542" s="40" t="str">
        <f t="shared" si="51"/>
        <v/>
      </c>
      <c r="G542" s="40" t="str">
        <f t="shared" si="52"/>
        <v/>
      </c>
      <c r="H542" s="40" t="str">
        <f t="shared" si="53"/>
        <v/>
      </c>
    </row>
    <row r="543" spans="1:8" x14ac:dyDescent="0.2">
      <c r="A543" s="38" t="str">
        <f t="shared" si="48"/>
        <v/>
      </c>
      <c r="B543" s="39" t="str">
        <f t="shared" si="49"/>
        <v/>
      </c>
      <c r="C543" s="40" t="str">
        <f t="shared" si="50"/>
        <v/>
      </c>
      <c r="D543" s="42"/>
      <c r="E543" s="40"/>
      <c r="F543" s="40" t="str">
        <f t="shared" si="51"/>
        <v/>
      </c>
      <c r="G543" s="40" t="str">
        <f t="shared" si="52"/>
        <v/>
      </c>
      <c r="H543" s="40" t="str">
        <f t="shared" si="53"/>
        <v/>
      </c>
    </row>
    <row r="544" spans="1:8" x14ac:dyDescent="0.2">
      <c r="A544" s="38" t="str">
        <f t="shared" si="48"/>
        <v/>
      </c>
      <c r="B544" s="39" t="str">
        <f t="shared" si="49"/>
        <v/>
      </c>
      <c r="C544" s="40" t="str">
        <f t="shared" si="50"/>
        <v/>
      </c>
      <c r="D544" s="42"/>
      <c r="E544" s="40"/>
      <c r="F544" s="40" t="str">
        <f t="shared" si="51"/>
        <v/>
      </c>
      <c r="G544" s="40" t="str">
        <f t="shared" si="52"/>
        <v/>
      </c>
      <c r="H544" s="40" t="str">
        <f t="shared" si="53"/>
        <v/>
      </c>
    </row>
    <row r="545" spans="1:8" x14ac:dyDescent="0.2">
      <c r="A545" s="38" t="str">
        <f t="shared" si="48"/>
        <v/>
      </c>
      <c r="B545" s="39" t="str">
        <f t="shared" si="49"/>
        <v/>
      </c>
      <c r="C545" s="40" t="str">
        <f t="shared" si="50"/>
        <v/>
      </c>
      <c r="D545" s="42"/>
      <c r="E545" s="40"/>
      <c r="F545" s="40" t="str">
        <f t="shared" si="51"/>
        <v/>
      </c>
      <c r="G545" s="40" t="str">
        <f t="shared" si="52"/>
        <v/>
      </c>
      <c r="H545" s="40" t="str">
        <f t="shared" si="53"/>
        <v/>
      </c>
    </row>
    <row r="546" spans="1:8" x14ac:dyDescent="0.2">
      <c r="A546" s="38" t="str">
        <f t="shared" si="48"/>
        <v/>
      </c>
      <c r="B546" s="39" t="str">
        <f t="shared" si="49"/>
        <v/>
      </c>
      <c r="C546" s="40" t="str">
        <f t="shared" si="50"/>
        <v/>
      </c>
      <c r="D546" s="42"/>
      <c r="E546" s="40"/>
      <c r="F546" s="40" t="str">
        <f t="shared" si="51"/>
        <v/>
      </c>
      <c r="G546" s="40" t="str">
        <f t="shared" si="52"/>
        <v/>
      </c>
      <c r="H546" s="40" t="str">
        <f t="shared" si="53"/>
        <v/>
      </c>
    </row>
    <row r="547" spans="1:8" x14ac:dyDescent="0.2">
      <c r="A547" s="38" t="str">
        <f t="shared" si="48"/>
        <v/>
      </c>
      <c r="B547" s="39" t="str">
        <f t="shared" si="49"/>
        <v/>
      </c>
      <c r="C547" s="40" t="str">
        <f t="shared" si="50"/>
        <v/>
      </c>
      <c r="D547" s="42"/>
      <c r="E547" s="40"/>
      <c r="F547" s="40" t="str">
        <f t="shared" si="51"/>
        <v/>
      </c>
      <c r="G547" s="40" t="str">
        <f t="shared" si="52"/>
        <v/>
      </c>
      <c r="H547" s="40" t="str">
        <f t="shared" si="53"/>
        <v/>
      </c>
    </row>
    <row r="548" spans="1:8" x14ac:dyDescent="0.2">
      <c r="A548" s="38" t="str">
        <f t="shared" si="48"/>
        <v/>
      </c>
      <c r="B548" s="39" t="str">
        <f t="shared" si="49"/>
        <v/>
      </c>
      <c r="C548" s="40" t="str">
        <f t="shared" si="50"/>
        <v/>
      </c>
      <c r="D548" s="42"/>
      <c r="E548" s="40"/>
      <c r="F548" s="40" t="str">
        <f t="shared" si="51"/>
        <v/>
      </c>
      <c r="G548" s="40" t="str">
        <f t="shared" si="52"/>
        <v/>
      </c>
      <c r="H548" s="40" t="str">
        <f t="shared" si="53"/>
        <v/>
      </c>
    </row>
    <row r="549" spans="1:8" x14ac:dyDescent="0.2">
      <c r="A549" s="38" t="str">
        <f t="shared" si="48"/>
        <v/>
      </c>
      <c r="B549" s="39" t="str">
        <f t="shared" si="49"/>
        <v/>
      </c>
      <c r="C549" s="40" t="str">
        <f t="shared" si="50"/>
        <v/>
      </c>
      <c r="D549" s="42"/>
      <c r="E549" s="40"/>
      <c r="F549" s="40" t="str">
        <f t="shared" si="51"/>
        <v/>
      </c>
      <c r="G549" s="40" t="str">
        <f t="shared" si="52"/>
        <v/>
      </c>
      <c r="H549" s="40" t="str">
        <f t="shared" si="53"/>
        <v/>
      </c>
    </row>
    <row r="550" spans="1:8" x14ac:dyDescent="0.2">
      <c r="A550" s="38" t="str">
        <f t="shared" si="48"/>
        <v/>
      </c>
      <c r="B550" s="39" t="str">
        <f t="shared" si="49"/>
        <v/>
      </c>
      <c r="C550" s="40" t="str">
        <f t="shared" si="50"/>
        <v/>
      </c>
      <c r="D550" s="42"/>
      <c r="E550" s="40"/>
      <c r="F550" s="40" t="str">
        <f t="shared" si="51"/>
        <v/>
      </c>
      <c r="G550" s="40" t="str">
        <f t="shared" si="52"/>
        <v/>
      </c>
      <c r="H550" s="40" t="str">
        <f t="shared" si="53"/>
        <v/>
      </c>
    </row>
    <row r="551" spans="1:8" x14ac:dyDescent="0.2">
      <c r="A551" s="38" t="str">
        <f t="shared" si="48"/>
        <v/>
      </c>
      <c r="B551" s="39" t="str">
        <f t="shared" si="49"/>
        <v/>
      </c>
      <c r="C551" s="40" t="str">
        <f t="shared" si="50"/>
        <v/>
      </c>
      <c r="D551" s="42"/>
      <c r="E551" s="40"/>
      <c r="F551" s="40" t="str">
        <f t="shared" si="51"/>
        <v/>
      </c>
      <c r="G551" s="40" t="str">
        <f t="shared" si="52"/>
        <v/>
      </c>
      <c r="H551" s="40" t="str">
        <f t="shared" si="53"/>
        <v/>
      </c>
    </row>
    <row r="552" spans="1:8" x14ac:dyDescent="0.2">
      <c r="A552" s="38" t="str">
        <f t="shared" si="48"/>
        <v/>
      </c>
      <c r="B552" s="39" t="str">
        <f t="shared" si="49"/>
        <v/>
      </c>
      <c r="C552" s="40" t="str">
        <f t="shared" si="50"/>
        <v/>
      </c>
      <c r="D552" s="42"/>
      <c r="E552" s="40"/>
      <c r="F552" s="40" t="str">
        <f t="shared" si="51"/>
        <v/>
      </c>
      <c r="G552" s="40" t="str">
        <f t="shared" si="52"/>
        <v/>
      </c>
      <c r="H552" s="40" t="str">
        <f t="shared" si="53"/>
        <v/>
      </c>
    </row>
    <row r="553" spans="1:8" x14ac:dyDescent="0.2">
      <c r="A553" s="38" t="str">
        <f t="shared" si="48"/>
        <v/>
      </c>
      <c r="B553" s="39" t="str">
        <f t="shared" si="49"/>
        <v/>
      </c>
      <c r="C553" s="40" t="str">
        <f t="shared" si="50"/>
        <v/>
      </c>
      <c r="D553" s="42"/>
      <c r="E553" s="40"/>
      <c r="F553" s="40" t="str">
        <f t="shared" si="51"/>
        <v/>
      </c>
      <c r="G553" s="40" t="str">
        <f t="shared" si="52"/>
        <v/>
      </c>
      <c r="H553" s="40" t="str">
        <f t="shared" si="53"/>
        <v/>
      </c>
    </row>
    <row r="554" spans="1:8" x14ac:dyDescent="0.2">
      <c r="A554" s="38" t="str">
        <f t="shared" si="48"/>
        <v/>
      </c>
      <c r="B554" s="39" t="str">
        <f t="shared" si="49"/>
        <v/>
      </c>
      <c r="C554" s="40" t="str">
        <f t="shared" si="50"/>
        <v/>
      </c>
      <c r="D554" s="42"/>
      <c r="E554" s="40"/>
      <c r="F554" s="40" t="str">
        <f t="shared" si="51"/>
        <v/>
      </c>
      <c r="G554" s="40" t="str">
        <f t="shared" si="52"/>
        <v/>
      </c>
      <c r="H554" s="40" t="str">
        <f t="shared" si="53"/>
        <v/>
      </c>
    </row>
    <row r="555" spans="1:8" x14ac:dyDescent="0.2">
      <c r="A555" s="38" t="str">
        <f t="shared" si="48"/>
        <v/>
      </c>
      <c r="B555" s="39" t="str">
        <f t="shared" si="49"/>
        <v/>
      </c>
      <c r="C555" s="40" t="str">
        <f t="shared" si="50"/>
        <v/>
      </c>
      <c r="D555" s="42"/>
      <c r="E555" s="40"/>
      <c r="F555" s="40" t="str">
        <f t="shared" si="51"/>
        <v/>
      </c>
      <c r="G555" s="40" t="str">
        <f t="shared" si="52"/>
        <v/>
      </c>
      <c r="H555" s="40" t="str">
        <f t="shared" si="53"/>
        <v/>
      </c>
    </row>
    <row r="556" spans="1:8" x14ac:dyDescent="0.2">
      <c r="A556" s="38" t="str">
        <f t="shared" si="48"/>
        <v/>
      </c>
      <c r="B556" s="39" t="str">
        <f t="shared" si="49"/>
        <v/>
      </c>
      <c r="C556" s="40" t="str">
        <f t="shared" si="50"/>
        <v/>
      </c>
      <c r="D556" s="42"/>
      <c r="E556" s="40"/>
      <c r="F556" s="40" t="str">
        <f t="shared" si="51"/>
        <v/>
      </c>
      <c r="G556" s="40" t="str">
        <f t="shared" si="52"/>
        <v/>
      </c>
      <c r="H556" s="40" t="str">
        <f t="shared" si="53"/>
        <v/>
      </c>
    </row>
    <row r="557" spans="1:8" x14ac:dyDescent="0.2">
      <c r="A557" s="38" t="str">
        <f t="shared" si="48"/>
        <v/>
      </c>
      <c r="B557" s="39" t="str">
        <f t="shared" si="49"/>
        <v/>
      </c>
      <c r="C557" s="40" t="str">
        <f t="shared" si="50"/>
        <v/>
      </c>
      <c r="D557" s="42"/>
      <c r="E557" s="40"/>
      <c r="F557" s="40" t="str">
        <f t="shared" si="51"/>
        <v/>
      </c>
      <c r="G557" s="40" t="str">
        <f t="shared" si="52"/>
        <v/>
      </c>
      <c r="H557" s="40" t="str">
        <f t="shared" si="53"/>
        <v/>
      </c>
    </row>
    <row r="558" spans="1:8" x14ac:dyDescent="0.2">
      <c r="A558" s="38" t="str">
        <f t="shared" si="48"/>
        <v/>
      </c>
      <c r="B558" s="39" t="str">
        <f t="shared" si="49"/>
        <v/>
      </c>
      <c r="C558" s="40" t="str">
        <f t="shared" si="50"/>
        <v/>
      </c>
      <c r="D558" s="42"/>
      <c r="E558" s="40"/>
      <c r="F558" s="40" t="str">
        <f t="shared" si="51"/>
        <v/>
      </c>
      <c r="G558" s="40" t="str">
        <f t="shared" si="52"/>
        <v/>
      </c>
      <c r="H558" s="40" t="str">
        <f t="shared" si="53"/>
        <v/>
      </c>
    </row>
    <row r="559" spans="1:8" x14ac:dyDescent="0.2">
      <c r="A559" s="38" t="str">
        <f t="shared" si="48"/>
        <v/>
      </c>
      <c r="B559" s="39" t="str">
        <f t="shared" si="49"/>
        <v/>
      </c>
      <c r="C559" s="40" t="str">
        <f t="shared" si="50"/>
        <v/>
      </c>
      <c r="D559" s="42"/>
      <c r="E559" s="40"/>
      <c r="F559" s="40" t="str">
        <f t="shared" si="51"/>
        <v/>
      </c>
      <c r="G559" s="40" t="str">
        <f t="shared" si="52"/>
        <v/>
      </c>
      <c r="H559" s="40" t="str">
        <f t="shared" si="53"/>
        <v/>
      </c>
    </row>
    <row r="560" spans="1:8" x14ac:dyDescent="0.2">
      <c r="A560" s="38" t="str">
        <f t="shared" si="48"/>
        <v/>
      </c>
      <c r="B560" s="39" t="str">
        <f t="shared" si="49"/>
        <v/>
      </c>
      <c r="C560" s="40" t="str">
        <f t="shared" si="50"/>
        <v/>
      </c>
      <c r="D560" s="42"/>
      <c r="E560" s="40"/>
      <c r="F560" s="40" t="str">
        <f t="shared" si="51"/>
        <v/>
      </c>
      <c r="G560" s="40" t="str">
        <f t="shared" si="52"/>
        <v/>
      </c>
      <c r="H560" s="40" t="str">
        <f t="shared" si="53"/>
        <v/>
      </c>
    </row>
    <row r="561" spans="1:8" x14ac:dyDescent="0.2">
      <c r="A561" s="38" t="str">
        <f t="shared" si="48"/>
        <v/>
      </c>
      <c r="B561" s="39" t="str">
        <f t="shared" si="49"/>
        <v/>
      </c>
      <c r="C561" s="40" t="str">
        <f t="shared" si="50"/>
        <v/>
      </c>
      <c r="D561" s="42"/>
      <c r="E561" s="40"/>
      <c r="F561" s="40" t="str">
        <f t="shared" si="51"/>
        <v/>
      </c>
      <c r="G561" s="40" t="str">
        <f t="shared" si="52"/>
        <v/>
      </c>
      <c r="H561" s="40" t="str">
        <f t="shared" si="53"/>
        <v/>
      </c>
    </row>
    <row r="562" spans="1:8" x14ac:dyDescent="0.2">
      <c r="A562" s="38" t="str">
        <f t="shared" si="48"/>
        <v/>
      </c>
      <c r="B562" s="39" t="str">
        <f t="shared" si="49"/>
        <v/>
      </c>
      <c r="C562" s="40" t="str">
        <f t="shared" si="50"/>
        <v/>
      </c>
      <c r="D562" s="42"/>
      <c r="E562" s="40"/>
      <c r="F562" s="40" t="str">
        <f t="shared" si="51"/>
        <v/>
      </c>
      <c r="G562" s="40" t="str">
        <f t="shared" si="52"/>
        <v/>
      </c>
      <c r="H562" s="40" t="str">
        <f t="shared" si="53"/>
        <v/>
      </c>
    </row>
    <row r="563" spans="1:8" x14ac:dyDescent="0.2">
      <c r="A563" s="38" t="str">
        <f t="shared" si="48"/>
        <v/>
      </c>
      <c r="B563" s="39" t="str">
        <f t="shared" si="49"/>
        <v/>
      </c>
      <c r="C563" s="40" t="str">
        <f t="shared" si="50"/>
        <v/>
      </c>
      <c r="D563" s="42"/>
      <c r="E563" s="40"/>
      <c r="F563" s="40" t="str">
        <f t="shared" si="51"/>
        <v/>
      </c>
      <c r="G563" s="40" t="str">
        <f t="shared" si="52"/>
        <v/>
      </c>
      <c r="H563" s="40" t="str">
        <f t="shared" si="53"/>
        <v/>
      </c>
    </row>
    <row r="564" spans="1:8" x14ac:dyDescent="0.2">
      <c r="A564" s="38" t="str">
        <f t="shared" si="48"/>
        <v/>
      </c>
      <c r="B564" s="39" t="str">
        <f t="shared" si="49"/>
        <v/>
      </c>
      <c r="C564" s="40" t="str">
        <f t="shared" si="50"/>
        <v/>
      </c>
      <c r="D564" s="42"/>
      <c r="E564" s="40"/>
      <c r="F564" s="40" t="str">
        <f t="shared" si="51"/>
        <v/>
      </c>
      <c r="G564" s="40" t="str">
        <f t="shared" si="52"/>
        <v/>
      </c>
      <c r="H564" s="40" t="str">
        <f t="shared" si="53"/>
        <v/>
      </c>
    </row>
    <row r="565" spans="1:8" x14ac:dyDescent="0.2">
      <c r="A565" s="38" t="str">
        <f t="shared" si="48"/>
        <v/>
      </c>
      <c r="B565" s="39" t="str">
        <f t="shared" si="49"/>
        <v/>
      </c>
      <c r="C565" s="40" t="str">
        <f t="shared" si="50"/>
        <v/>
      </c>
      <c r="D565" s="42"/>
      <c r="E565" s="40"/>
      <c r="F565" s="40" t="str">
        <f t="shared" si="51"/>
        <v/>
      </c>
      <c r="G565" s="40" t="str">
        <f t="shared" si="52"/>
        <v/>
      </c>
      <c r="H565" s="40" t="str">
        <f t="shared" si="53"/>
        <v/>
      </c>
    </row>
    <row r="566" spans="1:8" x14ac:dyDescent="0.2">
      <c r="A566" s="38" t="str">
        <f t="shared" si="48"/>
        <v/>
      </c>
      <c r="B566" s="39" t="str">
        <f t="shared" si="49"/>
        <v/>
      </c>
      <c r="C566" s="40" t="str">
        <f t="shared" si="50"/>
        <v/>
      </c>
      <c r="D566" s="42"/>
      <c r="E566" s="40"/>
      <c r="F566" s="40" t="str">
        <f t="shared" si="51"/>
        <v/>
      </c>
      <c r="G566" s="40" t="str">
        <f t="shared" si="52"/>
        <v/>
      </c>
      <c r="H566" s="40" t="str">
        <f t="shared" si="53"/>
        <v/>
      </c>
    </row>
    <row r="567" spans="1:8" x14ac:dyDescent="0.2">
      <c r="A567" s="38" t="str">
        <f t="shared" si="48"/>
        <v/>
      </c>
      <c r="B567" s="39" t="str">
        <f t="shared" si="49"/>
        <v/>
      </c>
      <c r="C567" s="40" t="str">
        <f t="shared" si="50"/>
        <v/>
      </c>
      <c r="D567" s="42"/>
      <c r="E567" s="40"/>
      <c r="F567" s="40" t="str">
        <f t="shared" si="51"/>
        <v/>
      </c>
      <c r="G567" s="40" t="str">
        <f t="shared" si="52"/>
        <v/>
      </c>
      <c r="H567" s="40" t="str">
        <f t="shared" si="53"/>
        <v/>
      </c>
    </row>
    <row r="568" spans="1:8" x14ac:dyDescent="0.2">
      <c r="A568" s="38" t="str">
        <f t="shared" si="48"/>
        <v/>
      </c>
      <c r="B568" s="39" t="str">
        <f t="shared" si="49"/>
        <v/>
      </c>
      <c r="C568" s="40" t="str">
        <f t="shared" si="50"/>
        <v/>
      </c>
      <c r="D568" s="42"/>
      <c r="E568" s="40"/>
      <c r="F568" s="40" t="str">
        <f t="shared" si="51"/>
        <v/>
      </c>
      <c r="G568" s="40" t="str">
        <f t="shared" si="52"/>
        <v/>
      </c>
      <c r="H568" s="40" t="str">
        <f t="shared" si="53"/>
        <v/>
      </c>
    </row>
    <row r="569" spans="1:8" x14ac:dyDescent="0.2">
      <c r="A569" s="38" t="str">
        <f t="shared" si="48"/>
        <v/>
      </c>
      <c r="B569" s="39" t="str">
        <f t="shared" si="49"/>
        <v/>
      </c>
      <c r="C569" s="40" t="str">
        <f t="shared" si="50"/>
        <v/>
      </c>
      <c r="D569" s="42"/>
      <c r="E569" s="40"/>
      <c r="F569" s="40" t="str">
        <f t="shared" si="51"/>
        <v/>
      </c>
      <c r="G569" s="40" t="str">
        <f t="shared" si="52"/>
        <v/>
      </c>
      <c r="H569" s="40" t="str">
        <f t="shared" si="53"/>
        <v/>
      </c>
    </row>
    <row r="570" spans="1:8" x14ac:dyDescent="0.2">
      <c r="A570" s="38" t="str">
        <f t="shared" si="48"/>
        <v/>
      </c>
      <c r="B570" s="39" t="str">
        <f t="shared" si="49"/>
        <v/>
      </c>
      <c r="C570" s="40" t="str">
        <f t="shared" si="50"/>
        <v/>
      </c>
      <c r="D570" s="42"/>
      <c r="E570" s="40"/>
      <c r="F570" s="40" t="str">
        <f t="shared" si="51"/>
        <v/>
      </c>
      <c r="G570" s="40" t="str">
        <f t="shared" si="52"/>
        <v/>
      </c>
      <c r="H570" s="40" t="str">
        <f t="shared" si="53"/>
        <v/>
      </c>
    </row>
    <row r="571" spans="1:8" x14ac:dyDescent="0.2">
      <c r="A571" s="38" t="str">
        <f t="shared" si="48"/>
        <v/>
      </c>
      <c r="B571" s="39" t="str">
        <f t="shared" si="49"/>
        <v/>
      </c>
      <c r="C571" s="40" t="str">
        <f t="shared" si="50"/>
        <v/>
      </c>
      <c r="D571" s="42"/>
      <c r="E571" s="40"/>
      <c r="F571" s="40" t="str">
        <f t="shared" si="51"/>
        <v/>
      </c>
      <c r="G571" s="40" t="str">
        <f t="shared" si="52"/>
        <v/>
      </c>
      <c r="H571" s="40" t="str">
        <f t="shared" si="53"/>
        <v/>
      </c>
    </row>
    <row r="572" spans="1:8" x14ac:dyDescent="0.2">
      <c r="A572" s="38" t="str">
        <f t="shared" si="48"/>
        <v/>
      </c>
      <c r="B572" s="39" t="str">
        <f t="shared" si="49"/>
        <v/>
      </c>
      <c r="C572" s="40" t="str">
        <f t="shared" si="50"/>
        <v/>
      </c>
      <c r="D572" s="42"/>
      <c r="E572" s="40"/>
      <c r="F572" s="40" t="str">
        <f t="shared" si="51"/>
        <v/>
      </c>
      <c r="G572" s="40" t="str">
        <f t="shared" si="52"/>
        <v/>
      </c>
      <c r="H572" s="40" t="str">
        <f t="shared" si="53"/>
        <v/>
      </c>
    </row>
    <row r="573" spans="1:8" x14ac:dyDescent="0.2">
      <c r="A573" s="38" t="str">
        <f t="shared" si="48"/>
        <v/>
      </c>
      <c r="B573" s="39" t="str">
        <f t="shared" si="49"/>
        <v/>
      </c>
      <c r="C573" s="40" t="str">
        <f t="shared" si="50"/>
        <v/>
      </c>
      <c r="D573" s="42"/>
      <c r="E573" s="40"/>
      <c r="F573" s="40" t="str">
        <f t="shared" si="51"/>
        <v/>
      </c>
      <c r="G573" s="40" t="str">
        <f t="shared" si="52"/>
        <v/>
      </c>
      <c r="H573" s="40" t="str">
        <f t="shared" si="53"/>
        <v/>
      </c>
    </row>
    <row r="574" spans="1:8" x14ac:dyDescent="0.2">
      <c r="A574" s="38" t="str">
        <f t="shared" si="48"/>
        <v/>
      </c>
      <c r="B574" s="39" t="str">
        <f t="shared" si="49"/>
        <v/>
      </c>
      <c r="C574" s="40" t="str">
        <f t="shared" si="50"/>
        <v/>
      </c>
      <c r="D574" s="42"/>
      <c r="E574" s="40"/>
      <c r="F574" s="40" t="str">
        <f t="shared" si="51"/>
        <v/>
      </c>
      <c r="G574" s="40" t="str">
        <f t="shared" si="52"/>
        <v/>
      </c>
      <c r="H574" s="40" t="str">
        <f t="shared" si="53"/>
        <v/>
      </c>
    </row>
    <row r="575" spans="1:8" x14ac:dyDescent="0.2">
      <c r="A575" s="38" t="str">
        <f t="shared" si="48"/>
        <v/>
      </c>
      <c r="B575" s="39" t="str">
        <f t="shared" si="49"/>
        <v/>
      </c>
      <c r="C575" s="40" t="str">
        <f t="shared" si="50"/>
        <v/>
      </c>
      <c r="D575" s="42"/>
      <c r="E575" s="40"/>
      <c r="F575" s="40" t="str">
        <f t="shared" si="51"/>
        <v/>
      </c>
      <c r="G575" s="40" t="str">
        <f t="shared" si="52"/>
        <v/>
      </c>
      <c r="H575" s="40" t="str">
        <f t="shared" si="53"/>
        <v/>
      </c>
    </row>
    <row r="576" spans="1:8" x14ac:dyDescent="0.2">
      <c r="A576" s="38" t="str">
        <f t="shared" si="48"/>
        <v/>
      </c>
      <c r="B576" s="39" t="str">
        <f t="shared" si="49"/>
        <v/>
      </c>
      <c r="C576" s="40" t="str">
        <f t="shared" si="50"/>
        <v/>
      </c>
      <c r="D576" s="42"/>
      <c r="E576" s="40"/>
      <c r="F576" s="40" t="str">
        <f t="shared" si="51"/>
        <v/>
      </c>
      <c r="G576" s="40" t="str">
        <f t="shared" si="52"/>
        <v/>
      </c>
      <c r="H576" s="40" t="str">
        <f t="shared" si="53"/>
        <v/>
      </c>
    </row>
    <row r="577" spans="1:8" x14ac:dyDescent="0.2">
      <c r="A577" s="38" t="str">
        <f t="shared" si="48"/>
        <v/>
      </c>
      <c r="B577" s="39" t="str">
        <f t="shared" si="49"/>
        <v/>
      </c>
      <c r="C577" s="40" t="str">
        <f t="shared" si="50"/>
        <v/>
      </c>
      <c r="D577" s="42"/>
      <c r="E577" s="40"/>
      <c r="F577" s="40" t="str">
        <f t="shared" si="51"/>
        <v/>
      </c>
      <c r="G577" s="40" t="str">
        <f t="shared" si="52"/>
        <v/>
      </c>
      <c r="H577" s="40" t="str">
        <f t="shared" si="53"/>
        <v/>
      </c>
    </row>
    <row r="578" spans="1:8" x14ac:dyDescent="0.2">
      <c r="A578" s="38" t="str">
        <f t="shared" si="48"/>
        <v/>
      </c>
      <c r="B578" s="39" t="str">
        <f t="shared" si="49"/>
        <v/>
      </c>
      <c r="C578" s="40" t="str">
        <f t="shared" si="50"/>
        <v/>
      </c>
      <c r="D578" s="42"/>
      <c r="E578" s="40"/>
      <c r="F578" s="40" t="str">
        <f t="shared" si="51"/>
        <v/>
      </c>
      <c r="G578" s="40" t="str">
        <f t="shared" si="52"/>
        <v/>
      </c>
      <c r="H578" s="40" t="str">
        <f t="shared" si="53"/>
        <v/>
      </c>
    </row>
    <row r="579" spans="1:8" x14ac:dyDescent="0.2">
      <c r="A579" s="38" t="str">
        <f t="shared" si="48"/>
        <v/>
      </c>
      <c r="B579" s="39" t="str">
        <f t="shared" si="49"/>
        <v/>
      </c>
      <c r="C579" s="40" t="str">
        <f t="shared" si="50"/>
        <v/>
      </c>
      <c r="D579" s="42"/>
      <c r="E579" s="40"/>
      <c r="F579" s="40" t="str">
        <f t="shared" si="51"/>
        <v/>
      </c>
      <c r="G579" s="40" t="str">
        <f t="shared" si="52"/>
        <v/>
      </c>
      <c r="H579" s="40" t="str">
        <f t="shared" si="53"/>
        <v/>
      </c>
    </row>
    <row r="580" spans="1:8" x14ac:dyDescent="0.2">
      <c r="A580" s="38" t="str">
        <f t="shared" si="48"/>
        <v/>
      </c>
      <c r="B580" s="39" t="str">
        <f t="shared" si="49"/>
        <v/>
      </c>
      <c r="C580" s="40" t="str">
        <f t="shared" si="50"/>
        <v/>
      </c>
      <c r="D580" s="42"/>
      <c r="E580" s="40"/>
      <c r="F580" s="40" t="str">
        <f t="shared" si="51"/>
        <v/>
      </c>
      <c r="G580" s="40" t="str">
        <f t="shared" si="52"/>
        <v/>
      </c>
      <c r="H580" s="40" t="str">
        <f t="shared" si="53"/>
        <v/>
      </c>
    </row>
    <row r="581" spans="1:8" x14ac:dyDescent="0.2">
      <c r="A581" s="38" t="str">
        <f t="shared" si="48"/>
        <v/>
      </c>
      <c r="B581" s="39" t="str">
        <f t="shared" si="49"/>
        <v/>
      </c>
      <c r="C581" s="40" t="str">
        <f t="shared" si="50"/>
        <v/>
      </c>
      <c r="D581" s="42"/>
      <c r="E581" s="40"/>
      <c r="F581" s="40" t="str">
        <f t="shared" si="51"/>
        <v/>
      </c>
      <c r="G581" s="40" t="str">
        <f t="shared" si="52"/>
        <v/>
      </c>
      <c r="H581" s="40" t="str">
        <f t="shared" si="53"/>
        <v/>
      </c>
    </row>
    <row r="582" spans="1:8" x14ac:dyDescent="0.2">
      <c r="A582" s="38" t="str">
        <f t="shared" si="48"/>
        <v/>
      </c>
      <c r="B582" s="39" t="str">
        <f t="shared" si="49"/>
        <v/>
      </c>
      <c r="C582" s="40" t="str">
        <f t="shared" si="50"/>
        <v/>
      </c>
      <c r="D582" s="42"/>
      <c r="E582" s="40"/>
      <c r="F582" s="40" t="str">
        <f t="shared" si="51"/>
        <v/>
      </c>
      <c r="G582" s="40" t="str">
        <f t="shared" si="52"/>
        <v/>
      </c>
      <c r="H582" s="40" t="str">
        <f t="shared" si="53"/>
        <v/>
      </c>
    </row>
    <row r="583" spans="1:8" x14ac:dyDescent="0.2">
      <c r="A583" s="38" t="str">
        <f t="shared" si="48"/>
        <v/>
      </c>
      <c r="B583" s="39" t="str">
        <f t="shared" si="49"/>
        <v/>
      </c>
      <c r="C583" s="40" t="str">
        <f t="shared" si="50"/>
        <v/>
      </c>
      <c r="D583" s="42"/>
      <c r="E583" s="40"/>
      <c r="F583" s="40" t="str">
        <f t="shared" si="51"/>
        <v/>
      </c>
      <c r="G583" s="40" t="str">
        <f t="shared" si="52"/>
        <v/>
      </c>
      <c r="H583" s="40" t="str">
        <f t="shared" si="53"/>
        <v/>
      </c>
    </row>
    <row r="584" spans="1:8" x14ac:dyDescent="0.2">
      <c r="A584" s="38" t="str">
        <f t="shared" si="48"/>
        <v/>
      </c>
      <c r="B584" s="39" t="str">
        <f t="shared" si="49"/>
        <v/>
      </c>
      <c r="C584" s="40" t="str">
        <f t="shared" si="50"/>
        <v/>
      </c>
      <c r="D584" s="42"/>
      <c r="E584" s="40"/>
      <c r="F584" s="40" t="str">
        <f t="shared" si="51"/>
        <v/>
      </c>
      <c r="G584" s="40" t="str">
        <f t="shared" si="52"/>
        <v/>
      </c>
      <c r="H584" s="40" t="str">
        <f t="shared" si="53"/>
        <v/>
      </c>
    </row>
    <row r="585" spans="1:8" x14ac:dyDescent="0.2">
      <c r="A585" s="38" t="str">
        <f t="shared" si="48"/>
        <v/>
      </c>
      <c r="B585" s="39" t="str">
        <f t="shared" si="49"/>
        <v/>
      </c>
      <c r="C585" s="40" t="str">
        <f t="shared" si="50"/>
        <v/>
      </c>
      <c r="D585" s="42"/>
      <c r="E585" s="40"/>
      <c r="F585" s="40" t="str">
        <f t="shared" si="51"/>
        <v/>
      </c>
      <c r="G585" s="40" t="str">
        <f t="shared" si="52"/>
        <v/>
      </c>
      <c r="H585" s="40" t="str">
        <f t="shared" si="53"/>
        <v/>
      </c>
    </row>
    <row r="586" spans="1:8" x14ac:dyDescent="0.2">
      <c r="A586" s="38" t="str">
        <f t="shared" si="48"/>
        <v/>
      </c>
      <c r="B586" s="39" t="str">
        <f t="shared" si="49"/>
        <v/>
      </c>
      <c r="C586" s="40" t="str">
        <f t="shared" si="50"/>
        <v/>
      </c>
      <c r="D586" s="42"/>
      <c r="E586" s="40"/>
      <c r="F586" s="40" t="str">
        <f t="shared" si="51"/>
        <v/>
      </c>
      <c r="G586" s="40" t="str">
        <f t="shared" si="52"/>
        <v/>
      </c>
      <c r="H586" s="40" t="str">
        <f t="shared" si="53"/>
        <v/>
      </c>
    </row>
    <row r="587" spans="1:8" x14ac:dyDescent="0.2">
      <c r="A587" s="38" t="str">
        <f t="shared" si="48"/>
        <v/>
      </c>
      <c r="B587" s="39" t="str">
        <f t="shared" si="49"/>
        <v/>
      </c>
      <c r="C587" s="40" t="str">
        <f t="shared" si="50"/>
        <v/>
      </c>
      <c r="D587" s="42"/>
      <c r="E587" s="40"/>
      <c r="F587" s="40" t="str">
        <f t="shared" si="51"/>
        <v/>
      </c>
      <c r="G587" s="40" t="str">
        <f t="shared" si="52"/>
        <v/>
      </c>
      <c r="H587" s="40" t="str">
        <f t="shared" si="53"/>
        <v/>
      </c>
    </row>
    <row r="588" spans="1:8" x14ac:dyDescent="0.2">
      <c r="A588" s="38" t="str">
        <f t="shared" si="48"/>
        <v/>
      </c>
      <c r="B588" s="39" t="str">
        <f t="shared" si="49"/>
        <v/>
      </c>
      <c r="C588" s="40" t="str">
        <f t="shared" si="50"/>
        <v/>
      </c>
      <c r="D588" s="42"/>
      <c r="E588" s="40"/>
      <c r="F588" s="40" t="str">
        <f t="shared" si="51"/>
        <v/>
      </c>
      <c r="G588" s="40" t="str">
        <f t="shared" si="52"/>
        <v/>
      </c>
      <c r="H588" s="40" t="str">
        <f t="shared" si="53"/>
        <v/>
      </c>
    </row>
    <row r="589" spans="1:8" x14ac:dyDescent="0.2">
      <c r="A589" s="38" t="str">
        <f t="shared" si="48"/>
        <v/>
      </c>
      <c r="B589" s="39" t="str">
        <f t="shared" si="49"/>
        <v/>
      </c>
      <c r="C589" s="40" t="str">
        <f t="shared" si="50"/>
        <v/>
      </c>
      <c r="D589" s="42"/>
      <c r="E589" s="40"/>
      <c r="F589" s="40" t="str">
        <f t="shared" si="51"/>
        <v/>
      </c>
      <c r="G589" s="40" t="str">
        <f t="shared" si="52"/>
        <v/>
      </c>
      <c r="H589" s="40" t="str">
        <f t="shared" si="53"/>
        <v/>
      </c>
    </row>
    <row r="590" spans="1:8" x14ac:dyDescent="0.2">
      <c r="A590" s="38" t="str">
        <f t="shared" si="48"/>
        <v/>
      </c>
      <c r="B590" s="39" t="str">
        <f t="shared" si="49"/>
        <v/>
      </c>
      <c r="C590" s="40" t="str">
        <f t="shared" si="50"/>
        <v/>
      </c>
      <c r="D590" s="42"/>
      <c r="E590" s="40"/>
      <c r="F590" s="40" t="str">
        <f t="shared" si="51"/>
        <v/>
      </c>
      <c r="G590" s="40" t="str">
        <f t="shared" si="52"/>
        <v/>
      </c>
      <c r="H590" s="40" t="str">
        <f t="shared" si="53"/>
        <v/>
      </c>
    </row>
    <row r="591" spans="1:8" x14ac:dyDescent="0.2">
      <c r="A591" s="38" t="str">
        <f t="shared" si="48"/>
        <v/>
      </c>
      <c r="B591" s="39" t="str">
        <f t="shared" si="49"/>
        <v/>
      </c>
      <c r="C591" s="40" t="str">
        <f t="shared" si="50"/>
        <v/>
      </c>
      <c r="D591" s="42"/>
      <c r="E591" s="40"/>
      <c r="F591" s="40" t="str">
        <f t="shared" si="51"/>
        <v/>
      </c>
      <c r="G591" s="40" t="str">
        <f t="shared" si="52"/>
        <v/>
      </c>
      <c r="H591" s="40" t="str">
        <f t="shared" si="53"/>
        <v/>
      </c>
    </row>
    <row r="592" spans="1:8" x14ac:dyDescent="0.2">
      <c r="A592" s="38" t="str">
        <f t="shared" si="48"/>
        <v/>
      </c>
      <c r="B592" s="39" t="str">
        <f t="shared" si="49"/>
        <v/>
      </c>
      <c r="C592" s="40" t="str">
        <f t="shared" si="50"/>
        <v/>
      </c>
      <c r="D592" s="42"/>
      <c r="E592" s="40"/>
      <c r="F592" s="40" t="str">
        <f t="shared" si="51"/>
        <v/>
      </c>
      <c r="G592" s="40" t="str">
        <f t="shared" si="52"/>
        <v/>
      </c>
      <c r="H592" s="40" t="str">
        <f t="shared" si="53"/>
        <v/>
      </c>
    </row>
    <row r="593" spans="1:8" x14ac:dyDescent="0.2">
      <c r="A593" s="38" t="str">
        <f t="shared" si="48"/>
        <v/>
      </c>
      <c r="B593" s="39" t="str">
        <f t="shared" si="49"/>
        <v/>
      </c>
      <c r="C593" s="40" t="str">
        <f t="shared" si="50"/>
        <v/>
      </c>
      <c r="D593" s="42"/>
      <c r="E593" s="40"/>
      <c r="F593" s="40" t="str">
        <f t="shared" si="51"/>
        <v/>
      </c>
      <c r="G593" s="40" t="str">
        <f t="shared" si="52"/>
        <v/>
      </c>
      <c r="H593" s="40" t="str">
        <f t="shared" si="53"/>
        <v/>
      </c>
    </row>
    <row r="594" spans="1:8" x14ac:dyDescent="0.2">
      <c r="A594" s="38" t="str">
        <f t="shared" ref="A594:A657" si="54">IF(H593="","",IF(roundOpt,IF(OR(A593&gt;=nper,ROUND(H593,2)&lt;=0),"",A593+1),IF(OR(A593&gt;=nper,H593&lt;=0),"",A593+1)))</f>
        <v/>
      </c>
      <c r="B594" s="39" t="str">
        <f t="shared" ref="B594:B657" si="55">IF(A594="","",IF(OR(periods_per_year=26,periods_per_year=52),IF(periods_per_year=26,IF(A594=1,fpdate,B593+14),IF(periods_per_year=52,IF(A594=1,fpdate,B593+7),"n/a")),IF(periods_per_year=24,DATE(YEAR(fpdate),MONTH(fpdate)+(A594-1)/2+IF(AND(DAY(fpdate)&gt;=15,MOD(A594,2)=0),1,0),IF(MOD(A594,2)=0,IF(DAY(fpdate)&gt;=15,DAY(fpdate)-14,DAY(fpdate)+14),DAY(fpdate))),IF(DAY(DATE(YEAR(fpdate),MONTH(fpdate)+(A594-1)*months_per_period,DAY(fpdate)))&lt;&gt;DAY(fpdate),DATE(YEAR(fpdate),MONTH(fpdate)+(A594-1)*months_per_period+1,0),DATE(YEAR(fpdate),MONTH(fpdate)+(A594-1)*months_per_period,DAY(fpdate))))))</f>
        <v/>
      </c>
      <c r="C594" s="40" t="str">
        <f t="shared" ref="C594:C657" si="56">IF(A594="","",IF(roundOpt,IF(OR(A594=nper,payment&gt;ROUND((1+rate)*H593,2)),ROUND((1+rate)*H593,2),payment),IF(OR(A594=nper,payment&gt;(1+rate)*H593),(1+rate)*H593,payment)))</f>
        <v/>
      </c>
      <c r="D594" s="42"/>
      <c r="E594" s="40"/>
      <c r="F594" s="40" t="str">
        <f t="shared" ref="F594:F657" si="57">IF(A594="","",IF(AND(A594=1,pmtType=1),0,IF(roundOpt,ROUND(rate*H593,2),rate*H593)))</f>
        <v/>
      </c>
      <c r="G594" s="40" t="str">
        <f t="shared" ref="G594:G657" si="58">IF(A594="","",C594-F594+D594)</f>
        <v/>
      </c>
      <c r="H594" s="40" t="str">
        <f t="shared" ref="H594:H657" si="59">IF(A594="","",H593-G594)</f>
        <v/>
      </c>
    </row>
    <row r="595" spans="1:8" x14ac:dyDescent="0.2">
      <c r="A595" s="38" t="str">
        <f t="shared" si="54"/>
        <v/>
      </c>
      <c r="B595" s="39" t="str">
        <f t="shared" si="55"/>
        <v/>
      </c>
      <c r="C595" s="40" t="str">
        <f t="shared" si="56"/>
        <v/>
      </c>
      <c r="D595" s="42"/>
      <c r="E595" s="40"/>
      <c r="F595" s="40" t="str">
        <f t="shared" si="57"/>
        <v/>
      </c>
      <c r="G595" s="40" t="str">
        <f t="shared" si="58"/>
        <v/>
      </c>
      <c r="H595" s="40" t="str">
        <f t="shared" si="59"/>
        <v/>
      </c>
    </row>
    <row r="596" spans="1:8" x14ac:dyDescent="0.2">
      <c r="A596" s="38" t="str">
        <f t="shared" si="54"/>
        <v/>
      </c>
      <c r="B596" s="39" t="str">
        <f t="shared" si="55"/>
        <v/>
      </c>
      <c r="C596" s="40" t="str">
        <f t="shared" si="56"/>
        <v/>
      </c>
      <c r="D596" s="42"/>
      <c r="E596" s="40"/>
      <c r="F596" s="40" t="str">
        <f t="shared" si="57"/>
        <v/>
      </c>
      <c r="G596" s="40" t="str">
        <f t="shared" si="58"/>
        <v/>
      </c>
      <c r="H596" s="40" t="str">
        <f t="shared" si="59"/>
        <v/>
      </c>
    </row>
    <row r="597" spans="1:8" x14ac:dyDescent="0.2">
      <c r="A597" s="38" t="str">
        <f t="shared" si="54"/>
        <v/>
      </c>
      <c r="B597" s="39" t="str">
        <f t="shared" si="55"/>
        <v/>
      </c>
      <c r="C597" s="40" t="str">
        <f t="shared" si="56"/>
        <v/>
      </c>
      <c r="D597" s="42"/>
      <c r="E597" s="40"/>
      <c r="F597" s="40" t="str">
        <f t="shared" si="57"/>
        <v/>
      </c>
      <c r="G597" s="40" t="str">
        <f t="shared" si="58"/>
        <v/>
      </c>
      <c r="H597" s="40" t="str">
        <f t="shared" si="59"/>
        <v/>
      </c>
    </row>
    <row r="598" spans="1:8" x14ac:dyDescent="0.2">
      <c r="A598" s="38" t="str">
        <f t="shared" si="54"/>
        <v/>
      </c>
      <c r="B598" s="39" t="str">
        <f t="shared" si="55"/>
        <v/>
      </c>
      <c r="C598" s="40" t="str">
        <f t="shared" si="56"/>
        <v/>
      </c>
      <c r="D598" s="42"/>
      <c r="E598" s="40"/>
      <c r="F598" s="40" t="str">
        <f t="shared" si="57"/>
        <v/>
      </c>
      <c r="G598" s="40" t="str">
        <f t="shared" si="58"/>
        <v/>
      </c>
      <c r="H598" s="40" t="str">
        <f t="shared" si="59"/>
        <v/>
      </c>
    </row>
    <row r="599" spans="1:8" x14ac:dyDescent="0.2">
      <c r="A599" s="38" t="str">
        <f t="shared" si="54"/>
        <v/>
      </c>
      <c r="B599" s="39" t="str">
        <f t="shared" si="55"/>
        <v/>
      </c>
      <c r="C599" s="40" t="str">
        <f t="shared" si="56"/>
        <v/>
      </c>
      <c r="D599" s="42"/>
      <c r="E599" s="40"/>
      <c r="F599" s="40" t="str">
        <f t="shared" si="57"/>
        <v/>
      </c>
      <c r="G599" s="40" t="str">
        <f t="shared" si="58"/>
        <v/>
      </c>
      <c r="H599" s="40" t="str">
        <f t="shared" si="59"/>
        <v/>
      </c>
    </row>
    <row r="600" spans="1:8" x14ac:dyDescent="0.2">
      <c r="A600" s="38" t="str">
        <f t="shared" si="54"/>
        <v/>
      </c>
      <c r="B600" s="39" t="str">
        <f t="shared" si="55"/>
        <v/>
      </c>
      <c r="C600" s="40" t="str">
        <f t="shared" si="56"/>
        <v/>
      </c>
      <c r="D600" s="42"/>
      <c r="E600" s="40"/>
      <c r="F600" s="40" t="str">
        <f t="shared" si="57"/>
        <v/>
      </c>
      <c r="G600" s="40" t="str">
        <f t="shared" si="58"/>
        <v/>
      </c>
      <c r="H600" s="40" t="str">
        <f t="shared" si="59"/>
        <v/>
      </c>
    </row>
    <row r="601" spans="1:8" x14ac:dyDescent="0.2">
      <c r="A601" s="38" t="str">
        <f t="shared" si="54"/>
        <v/>
      </c>
      <c r="B601" s="39" t="str">
        <f t="shared" si="55"/>
        <v/>
      </c>
      <c r="C601" s="40" t="str">
        <f t="shared" si="56"/>
        <v/>
      </c>
      <c r="D601" s="42"/>
      <c r="E601" s="40"/>
      <c r="F601" s="40" t="str">
        <f t="shared" si="57"/>
        <v/>
      </c>
      <c r="G601" s="40" t="str">
        <f t="shared" si="58"/>
        <v/>
      </c>
      <c r="H601" s="40" t="str">
        <f t="shared" si="59"/>
        <v/>
      </c>
    </row>
    <row r="602" spans="1:8" x14ac:dyDescent="0.2">
      <c r="A602" s="38" t="str">
        <f t="shared" si="54"/>
        <v/>
      </c>
      <c r="B602" s="39" t="str">
        <f t="shared" si="55"/>
        <v/>
      </c>
      <c r="C602" s="40" t="str">
        <f t="shared" si="56"/>
        <v/>
      </c>
      <c r="D602" s="42"/>
      <c r="E602" s="40"/>
      <c r="F602" s="40" t="str">
        <f t="shared" si="57"/>
        <v/>
      </c>
      <c r="G602" s="40" t="str">
        <f t="shared" si="58"/>
        <v/>
      </c>
      <c r="H602" s="40" t="str">
        <f t="shared" si="59"/>
        <v/>
      </c>
    </row>
    <row r="603" spans="1:8" x14ac:dyDescent="0.2">
      <c r="A603" s="38" t="str">
        <f t="shared" si="54"/>
        <v/>
      </c>
      <c r="B603" s="39" t="str">
        <f t="shared" si="55"/>
        <v/>
      </c>
      <c r="C603" s="40" t="str">
        <f t="shared" si="56"/>
        <v/>
      </c>
      <c r="D603" s="42"/>
      <c r="E603" s="40"/>
      <c r="F603" s="40" t="str">
        <f t="shared" si="57"/>
        <v/>
      </c>
      <c r="G603" s="40" t="str">
        <f t="shared" si="58"/>
        <v/>
      </c>
      <c r="H603" s="40" t="str">
        <f t="shared" si="59"/>
        <v/>
      </c>
    </row>
    <row r="604" spans="1:8" x14ac:dyDescent="0.2">
      <c r="A604" s="38" t="str">
        <f t="shared" si="54"/>
        <v/>
      </c>
      <c r="B604" s="39" t="str">
        <f t="shared" si="55"/>
        <v/>
      </c>
      <c r="C604" s="40" t="str">
        <f t="shared" si="56"/>
        <v/>
      </c>
      <c r="D604" s="42"/>
      <c r="E604" s="40"/>
      <c r="F604" s="40" t="str">
        <f t="shared" si="57"/>
        <v/>
      </c>
      <c r="G604" s="40" t="str">
        <f t="shared" si="58"/>
        <v/>
      </c>
      <c r="H604" s="40" t="str">
        <f t="shared" si="59"/>
        <v/>
      </c>
    </row>
    <row r="605" spans="1:8" x14ac:dyDescent="0.2">
      <c r="A605" s="38" t="str">
        <f t="shared" si="54"/>
        <v/>
      </c>
      <c r="B605" s="39" t="str">
        <f t="shared" si="55"/>
        <v/>
      </c>
      <c r="C605" s="40" t="str">
        <f t="shared" si="56"/>
        <v/>
      </c>
      <c r="D605" s="42"/>
      <c r="E605" s="40"/>
      <c r="F605" s="40" t="str">
        <f t="shared" si="57"/>
        <v/>
      </c>
      <c r="G605" s="40" t="str">
        <f t="shared" si="58"/>
        <v/>
      </c>
      <c r="H605" s="40" t="str">
        <f t="shared" si="59"/>
        <v/>
      </c>
    </row>
    <row r="606" spans="1:8" x14ac:dyDescent="0.2">
      <c r="A606" s="38" t="str">
        <f t="shared" si="54"/>
        <v/>
      </c>
      <c r="B606" s="39" t="str">
        <f t="shared" si="55"/>
        <v/>
      </c>
      <c r="C606" s="40" t="str">
        <f t="shared" si="56"/>
        <v/>
      </c>
      <c r="D606" s="42"/>
      <c r="E606" s="40"/>
      <c r="F606" s="40" t="str">
        <f t="shared" si="57"/>
        <v/>
      </c>
      <c r="G606" s="40" t="str">
        <f t="shared" si="58"/>
        <v/>
      </c>
      <c r="H606" s="40" t="str">
        <f t="shared" si="59"/>
        <v/>
      </c>
    </row>
    <row r="607" spans="1:8" x14ac:dyDescent="0.2">
      <c r="A607" s="38" t="str">
        <f t="shared" si="54"/>
        <v/>
      </c>
      <c r="B607" s="39" t="str">
        <f t="shared" si="55"/>
        <v/>
      </c>
      <c r="C607" s="40" t="str">
        <f t="shared" si="56"/>
        <v/>
      </c>
      <c r="D607" s="42"/>
      <c r="E607" s="40"/>
      <c r="F607" s="40" t="str">
        <f t="shared" si="57"/>
        <v/>
      </c>
      <c r="G607" s="40" t="str">
        <f t="shared" si="58"/>
        <v/>
      </c>
      <c r="H607" s="40" t="str">
        <f t="shared" si="59"/>
        <v/>
      </c>
    </row>
    <row r="608" spans="1:8" x14ac:dyDescent="0.2">
      <c r="A608" s="38" t="str">
        <f t="shared" si="54"/>
        <v/>
      </c>
      <c r="B608" s="39" t="str">
        <f t="shared" si="55"/>
        <v/>
      </c>
      <c r="C608" s="40" t="str">
        <f t="shared" si="56"/>
        <v/>
      </c>
      <c r="D608" s="42"/>
      <c r="E608" s="40"/>
      <c r="F608" s="40" t="str">
        <f t="shared" si="57"/>
        <v/>
      </c>
      <c r="G608" s="40" t="str">
        <f t="shared" si="58"/>
        <v/>
      </c>
      <c r="H608" s="40" t="str">
        <f t="shared" si="59"/>
        <v/>
      </c>
    </row>
    <row r="609" spans="1:8" x14ac:dyDescent="0.2">
      <c r="A609" s="38" t="str">
        <f t="shared" si="54"/>
        <v/>
      </c>
      <c r="B609" s="39" t="str">
        <f t="shared" si="55"/>
        <v/>
      </c>
      <c r="C609" s="40" t="str">
        <f t="shared" si="56"/>
        <v/>
      </c>
      <c r="D609" s="42"/>
      <c r="E609" s="40"/>
      <c r="F609" s="40" t="str">
        <f t="shared" si="57"/>
        <v/>
      </c>
      <c r="G609" s="40" t="str">
        <f t="shared" si="58"/>
        <v/>
      </c>
      <c r="H609" s="40" t="str">
        <f t="shared" si="59"/>
        <v/>
      </c>
    </row>
    <row r="610" spans="1:8" x14ac:dyDescent="0.2">
      <c r="A610" s="38" t="str">
        <f t="shared" si="54"/>
        <v/>
      </c>
      <c r="B610" s="39" t="str">
        <f t="shared" si="55"/>
        <v/>
      </c>
      <c r="C610" s="40" t="str">
        <f t="shared" si="56"/>
        <v/>
      </c>
      <c r="D610" s="42"/>
      <c r="E610" s="40"/>
      <c r="F610" s="40" t="str">
        <f t="shared" si="57"/>
        <v/>
      </c>
      <c r="G610" s="40" t="str">
        <f t="shared" si="58"/>
        <v/>
      </c>
      <c r="H610" s="40" t="str">
        <f t="shared" si="59"/>
        <v/>
      </c>
    </row>
    <row r="611" spans="1:8" x14ac:dyDescent="0.2">
      <c r="A611" s="38" t="str">
        <f t="shared" si="54"/>
        <v/>
      </c>
      <c r="B611" s="39" t="str">
        <f t="shared" si="55"/>
        <v/>
      </c>
      <c r="C611" s="40" t="str">
        <f t="shared" si="56"/>
        <v/>
      </c>
      <c r="D611" s="42"/>
      <c r="E611" s="40"/>
      <c r="F611" s="40" t="str">
        <f t="shared" si="57"/>
        <v/>
      </c>
      <c r="G611" s="40" t="str">
        <f t="shared" si="58"/>
        <v/>
      </c>
      <c r="H611" s="40" t="str">
        <f t="shared" si="59"/>
        <v/>
      </c>
    </row>
    <row r="612" spans="1:8" x14ac:dyDescent="0.2">
      <c r="A612" s="38" t="str">
        <f t="shared" si="54"/>
        <v/>
      </c>
      <c r="B612" s="39" t="str">
        <f t="shared" si="55"/>
        <v/>
      </c>
      <c r="C612" s="40" t="str">
        <f t="shared" si="56"/>
        <v/>
      </c>
      <c r="D612" s="42"/>
      <c r="E612" s="40"/>
      <c r="F612" s="40" t="str">
        <f t="shared" si="57"/>
        <v/>
      </c>
      <c r="G612" s="40" t="str">
        <f t="shared" si="58"/>
        <v/>
      </c>
      <c r="H612" s="40" t="str">
        <f t="shared" si="59"/>
        <v/>
      </c>
    </row>
    <row r="613" spans="1:8" x14ac:dyDescent="0.2">
      <c r="A613" s="38" t="str">
        <f t="shared" si="54"/>
        <v/>
      </c>
      <c r="B613" s="39" t="str">
        <f t="shared" si="55"/>
        <v/>
      </c>
      <c r="C613" s="40" t="str">
        <f t="shared" si="56"/>
        <v/>
      </c>
      <c r="D613" s="42"/>
      <c r="E613" s="40"/>
      <c r="F613" s="40" t="str">
        <f t="shared" si="57"/>
        <v/>
      </c>
      <c r="G613" s="40" t="str">
        <f t="shared" si="58"/>
        <v/>
      </c>
      <c r="H613" s="40" t="str">
        <f t="shared" si="59"/>
        <v/>
      </c>
    </row>
    <row r="614" spans="1:8" x14ac:dyDescent="0.2">
      <c r="A614" s="38" t="str">
        <f t="shared" si="54"/>
        <v/>
      </c>
      <c r="B614" s="39" t="str">
        <f t="shared" si="55"/>
        <v/>
      </c>
      <c r="C614" s="40" t="str">
        <f t="shared" si="56"/>
        <v/>
      </c>
      <c r="D614" s="42"/>
      <c r="E614" s="40"/>
      <c r="F614" s="40" t="str">
        <f t="shared" si="57"/>
        <v/>
      </c>
      <c r="G614" s="40" t="str">
        <f t="shared" si="58"/>
        <v/>
      </c>
      <c r="H614" s="40" t="str">
        <f t="shared" si="59"/>
        <v/>
      </c>
    </row>
    <row r="615" spans="1:8" x14ac:dyDescent="0.2">
      <c r="A615" s="38" t="str">
        <f t="shared" si="54"/>
        <v/>
      </c>
      <c r="B615" s="39" t="str">
        <f t="shared" si="55"/>
        <v/>
      </c>
      <c r="C615" s="40" t="str">
        <f t="shared" si="56"/>
        <v/>
      </c>
      <c r="D615" s="42"/>
      <c r="E615" s="40"/>
      <c r="F615" s="40" t="str">
        <f t="shared" si="57"/>
        <v/>
      </c>
      <c r="G615" s="40" t="str">
        <f t="shared" si="58"/>
        <v/>
      </c>
      <c r="H615" s="40" t="str">
        <f t="shared" si="59"/>
        <v/>
      </c>
    </row>
    <row r="616" spans="1:8" x14ac:dyDescent="0.2">
      <c r="A616" s="38" t="str">
        <f t="shared" si="54"/>
        <v/>
      </c>
      <c r="B616" s="39" t="str">
        <f t="shared" si="55"/>
        <v/>
      </c>
      <c r="C616" s="40" t="str">
        <f t="shared" si="56"/>
        <v/>
      </c>
      <c r="D616" s="42"/>
      <c r="E616" s="40"/>
      <c r="F616" s="40" t="str">
        <f t="shared" si="57"/>
        <v/>
      </c>
      <c r="G616" s="40" t="str">
        <f t="shared" si="58"/>
        <v/>
      </c>
      <c r="H616" s="40" t="str">
        <f t="shared" si="59"/>
        <v/>
      </c>
    </row>
    <row r="617" spans="1:8" x14ac:dyDescent="0.2">
      <c r="A617" s="38" t="str">
        <f t="shared" si="54"/>
        <v/>
      </c>
      <c r="B617" s="39" t="str">
        <f t="shared" si="55"/>
        <v/>
      </c>
      <c r="C617" s="40" t="str">
        <f t="shared" si="56"/>
        <v/>
      </c>
      <c r="D617" s="42"/>
      <c r="E617" s="40"/>
      <c r="F617" s="40" t="str">
        <f t="shared" si="57"/>
        <v/>
      </c>
      <c r="G617" s="40" t="str">
        <f t="shared" si="58"/>
        <v/>
      </c>
      <c r="H617" s="40" t="str">
        <f t="shared" si="59"/>
        <v/>
      </c>
    </row>
    <row r="618" spans="1:8" x14ac:dyDescent="0.2">
      <c r="A618" s="38" t="str">
        <f t="shared" si="54"/>
        <v/>
      </c>
      <c r="B618" s="39" t="str">
        <f t="shared" si="55"/>
        <v/>
      </c>
      <c r="C618" s="40" t="str">
        <f t="shared" si="56"/>
        <v/>
      </c>
      <c r="D618" s="42"/>
      <c r="E618" s="40"/>
      <c r="F618" s="40" t="str">
        <f t="shared" si="57"/>
        <v/>
      </c>
      <c r="G618" s="40" t="str">
        <f t="shared" si="58"/>
        <v/>
      </c>
      <c r="H618" s="40" t="str">
        <f t="shared" si="59"/>
        <v/>
      </c>
    </row>
    <row r="619" spans="1:8" x14ac:dyDescent="0.2">
      <c r="A619" s="38" t="str">
        <f t="shared" si="54"/>
        <v/>
      </c>
      <c r="B619" s="39" t="str">
        <f t="shared" si="55"/>
        <v/>
      </c>
      <c r="C619" s="40" t="str">
        <f t="shared" si="56"/>
        <v/>
      </c>
      <c r="D619" s="42"/>
      <c r="E619" s="40"/>
      <c r="F619" s="40" t="str">
        <f t="shared" si="57"/>
        <v/>
      </c>
      <c r="G619" s="40" t="str">
        <f t="shared" si="58"/>
        <v/>
      </c>
      <c r="H619" s="40" t="str">
        <f t="shared" si="59"/>
        <v/>
      </c>
    </row>
    <row r="620" spans="1:8" x14ac:dyDescent="0.2">
      <c r="A620" s="38" t="str">
        <f t="shared" si="54"/>
        <v/>
      </c>
      <c r="B620" s="39" t="str">
        <f t="shared" si="55"/>
        <v/>
      </c>
      <c r="C620" s="40" t="str">
        <f t="shared" si="56"/>
        <v/>
      </c>
      <c r="D620" s="42"/>
      <c r="E620" s="40"/>
      <c r="F620" s="40" t="str">
        <f t="shared" si="57"/>
        <v/>
      </c>
      <c r="G620" s="40" t="str">
        <f t="shared" si="58"/>
        <v/>
      </c>
      <c r="H620" s="40" t="str">
        <f t="shared" si="59"/>
        <v/>
      </c>
    </row>
    <row r="621" spans="1:8" x14ac:dyDescent="0.2">
      <c r="A621" s="38" t="str">
        <f t="shared" si="54"/>
        <v/>
      </c>
      <c r="B621" s="39" t="str">
        <f t="shared" si="55"/>
        <v/>
      </c>
      <c r="C621" s="40" t="str">
        <f t="shared" si="56"/>
        <v/>
      </c>
      <c r="D621" s="42"/>
      <c r="E621" s="40"/>
      <c r="F621" s="40" t="str">
        <f t="shared" si="57"/>
        <v/>
      </c>
      <c r="G621" s="40" t="str">
        <f t="shared" si="58"/>
        <v/>
      </c>
      <c r="H621" s="40" t="str">
        <f t="shared" si="59"/>
        <v/>
      </c>
    </row>
    <row r="622" spans="1:8" x14ac:dyDescent="0.2">
      <c r="A622" s="38" t="str">
        <f t="shared" si="54"/>
        <v/>
      </c>
      <c r="B622" s="39" t="str">
        <f t="shared" si="55"/>
        <v/>
      </c>
      <c r="C622" s="40" t="str">
        <f t="shared" si="56"/>
        <v/>
      </c>
      <c r="D622" s="42"/>
      <c r="E622" s="40"/>
      <c r="F622" s="40" t="str">
        <f t="shared" si="57"/>
        <v/>
      </c>
      <c r="G622" s="40" t="str">
        <f t="shared" si="58"/>
        <v/>
      </c>
      <c r="H622" s="40" t="str">
        <f t="shared" si="59"/>
        <v/>
      </c>
    </row>
    <row r="623" spans="1:8" x14ac:dyDescent="0.2">
      <c r="A623" s="38" t="str">
        <f t="shared" si="54"/>
        <v/>
      </c>
      <c r="B623" s="39" t="str">
        <f t="shared" si="55"/>
        <v/>
      </c>
      <c r="C623" s="40" t="str">
        <f t="shared" si="56"/>
        <v/>
      </c>
      <c r="D623" s="42"/>
      <c r="E623" s="40"/>
      <c r="F623" s="40" t="str">
        <f t="shared" si="57"/>
        <v/>
      </c>
      <c r="G623" s="40" t="str">
        <f t="shared" si="58"/>
        <v/>
      </c>
      <c r="H623" s="40" t="str">
        <f t="shared" si="59"/>
        <v/>
      </c>
    </row>
    <row r="624" spans="1:8" x14ac:dyDescent="0.2">
      <c r="A624" s="38" t="str">
        <f t="shared" si="54"/>
        <v/>
      </c>
      <c r="B624" s="39" t="str">
        <f t="shared" si="55"/>
        <v/>
      </c>
      <c r="C624" s="40" t="str">
        <f t="shared" si="56"/>
        <v/>
      </c>
      <c r="D624" s="42"/>
      <c r="E624" s="40"/>
      <c r="F624" s="40" t="str">
        <f t="shared" si="57"/>
        <v/>
      </c>
      <c r="G624" s="40" t="str">
        <f t="shared" si="58"/>
        <v/>
      </c>
      <c r="H624" s="40" t="str">
        <f t="shared" si="59"/>
        <v/>
      </c>
    </row>
    <row r="625" spans="1:8" x14ac:dyDescent="0.2">
      <c r="A625" s="38" t="str">
        <f t="shared" si="54"/>
        <v/>
      </c>
      <c r="B625" s="39" t="str">
        <f t="shared" si="55"/>
        <v/>
      </c>
      <c r="C625" s="40" t="str">
        <f t="shared" si="56"/>
        <v/>
      </c>
      <c r="D625" s="42"/>
      <c r="E625" s="40"/>
      <c r="F625" s="40" t="str">
        <f t="shared" si="57"/>
        <v/>
      </c>
      <c r="G625" s="40" t="str">
        <f t="shared" si="58"/>
        <v/>
      </c>
      <c r="H625" s="40" t="str">
        <f t="shared" si="59"/>
        <v/>
      </c>
    </row>
    <row r="626" spans="1:8" x14ac:dyDescent="0.2">
      <c r="A626" s="38" t="str">
        <f t="shared" si="54"/>
        <v/>
      </c>
      <c r="B626" s="39" t="str">
        <f t="shared" si="55"/>
        <v/>
      </c>
      <c r="C626" s="40" t="str">
        <f t="shared" si="56"/>
        <v/>
      </c>
      <c r="D626" s="42"/>
      <c r="E626" s="40"/>
      <c r="F626" s="40" t="str">
        <f t="shared" si="57"/>
        <v/>
      </c>
      <c r="G626" s="40" t="str">
        <f t="shared" si="58"/>
        <v/>
      </c>
      <c r="H626" s="40" t="str">
        <f t="shared" si="59"/>
        <v/>
      </c>
    </row>
    <row r="627" spans="1:8" x14ac:dyDescent="0.2">
      <c r="A627" s="38" t="str">
        <f t="shared" si="54"/>
        <v/>
      </c>
      <c r="B627" s="39" t="str">
        <f t="shared" si="55"/>
        <v/>
      </c>
      <c r="C627" s="40" t="str">
        <f t="shared" si="56"/>
        <v/>
      </c>
      <c r="D627" s="42"/>
      <c r="E627" s="40"/>
      <c r="F627" s="40" t="str">
        <f t="shared" si="57"/>
        <v/>
      </c>
      <c r="G627" s="40" t="str">
        <f t="shared" si="58"/>
        <v/>
      </c>
      <c r="H627" s="40" t="str">
        <f t="shared" si="59"/>
        <v/>
      </c>
    </row>
    <row r="628" spans="1:8" x14ac:dyDescent="0.2">
      <c r="A628" s="38" t="str">
        <f t="shared" si="54"/>
        <v/>
      </c>
      <c r="B628" s="39" t="str">
        <f t="shared" si="55"/>
        <v/>
      </c>
      <c r="C628" s="40" t="str">
        <f t="shared" si="56"/>
        <v/>
      </c>
      <c r="D628" s="42"/>
      <c r="E628" s="40"/>
      <c r="F628" s="40" t="str">
        <f t="shared" si="57"/>
        <v/>
      </c>
      <c r="G628" s="40" t="str">
        <f t="shared" si="58"/>
        <v/>
      </c>
      <c r="H628" s="40" t="str">
        <f t="shared" si="59"/>
        <v/>
      </c>
    </row>
    <row r="629" spans="1:8" x14ac:dyDescent="0.2">
      <c r="A629" s="38" t="str">
        <f t="shared" si="54"/>
        <v/>
      </c>
      <c r="B629" s="39" t="str">
        <f t="shared" si="55"/>
        <v/>
      </c>
      <c r="C629" s="40" t="str">
        <f t="shared" si="56"/>
        <v/>
      </c>
      <c r="D629" s="42"/>
      <c r="E629" s="40"/>
      <c r="F629" s="40" t="str">
        <f t="shared" si="57"/>
        <v/>
      </c>
      <c r="G629" s="40" t="str">
        <f t="shared" si="58"/>
        <v/>
      </c>
      <c r="H629" s="40" t="str">
        <f t="shared" si="59"/>
        <v/>
      </c>
    </row>
    <row r="630" spans="1:8" x14ac:dyDescent="0.2">
      <c r="A630" s="38" t="str">
        <f t="shared" si="54"/>
        <v/>
      </c>
      <c r="B630" s="39" t="str">
        <f t="shared" si="55"/>
        <v/>
      </c>
      <c r="C630" s="40" t="str">
        <f t="shared" si="56"/>
        <v/>
      </c>
      <c r="D630" s="42"/>
      <c r="E630" s="40"/>
      <c r="F630" s="40" t="str">
        <f t="shared" si="57"/>
        <v/>
      </c>
      <c r="G630" s="40" t="str">
        <f t="shared" si="58"/>
        <v/>
      </c>
      <c r="H630" s="40" t="str">
        <f t="shared" si="59"/>
        <v/>
      </c>
    </row>
    <row r="631" spans="1:8" x14ac:dyDescent="0.2">
      <c r="A631" s="38" t="str">
        <f t="shared" si="54"/>
        <v/>
      </c>
      <c r="B631" s="39" t="str">
        <f t="shared" si="55"/>
        <v/>
      </c>
      <c r="C631" s="40" t="str">
        <f t="shared" si="56"/>
        <v/>
      </c>
      <c r="D631" s="42"/>
      <c r="E631" s="40"/>
      <c r="F631" s="40" t="str">
        <f t="shared" si="57"/>
        <v/>
      </c>
      <c r="G631" s="40" t="str">
        <f t="shared" si="58"/>
        <v/>
      </c>
      <c r="H631" s="40" t="str">
        <f t="shared" si="59"/>
        <v/>
      </c>
    </row>
    <row r="632" spans="1:8" x14ac:dyDescent="0.2">
      <c r="A632" s="38" t="str">
        <f t="shared" si="54"/>
        <v/>
      </c>
      <c r="B632" s="39" t="str">
        <f t="shared" si="55"/>
        <v/>
      </c>
      <c r="C632" s="40" t="str">
        <f t="shared" si="56"/>
        <v/>
      </c>
      <c r="D632" s="42"/>
      <c r="E632" s="40"/>
      <c r="F632" s="40" t="str">
        <f t="shared" si="57"/>
        <v/>
      </c>
      <c r="G632" s="40" t="str">
        <f t="shared" si="58"/>
        <v/>
      </c>
      <c r="H632" s="40" t="str">
        <f t="shared" si="59"/>
        <v/>
      </c>
    </row>
    <row r="633" spans="1:8" x14ac:dyDescent="0.2">
      <c r="A633" s="38" t="str">
        <f t="shared" si="54"/>
        <v/>
      </c>
      <c r="B633" s="39" t="str">
        <f t="shared" si="55"/>
        <v/>
      </c>
      <c r="C633" s="40" t="str">
        <f t="shared" si="56"/>
        <v/>
      </c>
      <c r="D633" s="42"/>
      <c r="E633" s="40"/>
      <c r="F633" s="40" t="str">
        <f t="shared" si="57"/>
        <v/>
      </c>
      <c r="G633" s="40" t="str">
        <f t="shared" si="58"/>
        <v/>
      </c>
      <c r="H633" s="40" t="str">
        <f t="shared" si="59"/>
        <v/>
      </c>
    </row>
    <row r="634" spans="1:8" x14ac:dyDescent="0.2">
      <c r="A634" s="38" t="str">
        <f t="shared" si="54"/>
        <v/>
      </c>
      <c r="B634" s="39" t="str">
        <f t="shared" si="55"/>
        <v/>
      </c>
      <c r="C634" s="40" t="str">
        <f t="shared" si="56"/>
        <v/>
      </c>
      <c r="D634" s="42"/>
      <c r="E634" s="40"/>
      <c r="F634" s="40" t="str">
        <f t="shared" si="57"/>
        <v/>
      </c>
      <c r="G634" s="40" t="str">
        <f t="shared" si="58"/>
        <v/>
      </c>
      <c r="H634" s="40" t="str">
        <f t="shared" si="59"/>
        <v/>
      </c>
    </row>
    <row r="635" spans="1:8" x14ac:dyDescent="0.2">
      <c r="A635" s="38" t="str">
        <f t="shared" si="54"/>
        <v/>
      </c>
      <c r="B635" s="39" t="str">
        <f t="shared" si="55"/>
        <v/>
      </c>
      <c r="C635" s="40" t="str">
        <f t="shared" si="56"/>
        <v/>
      </c>
      <c r="D635" s="42"/>
      <c r="E635" s="40"/>
      <c r="F635" s="40" t="str">
        <f t="shared" si="57"/>
        <v/>
      </c>
      <c r="G635" s="40" t="str">
        <f t="shared" si="58"/>
        <v/>
      </c>
      <c r="H635" s="40" t="str">
        <f t="shared" si="59"/>
        <v/>
      </c>
    </row>
    <row r="636" spans="1:8" x14ac:dyDescent="0.2">
      <c r="A636" s="38" t="str">
        <f t="shared" si="54"/>
        <v/>
      </c>
      <c r="B636" s="39" t="str">
        <f t="shared" si="55"/>
        <v/>
      </c>
      <c r="C636" s="40" t="str">
        <f t="shared" si="56"/>
        <v/>
      </c>
      <c r="D636" s="42"/>
      <c r="E636" s="40"/>
      <c r="F636" s="40" t="str">
        <f t="shared" si="57"/>
        <v/>
      </c>
      <c r="G636" s="40" t="str">
        <f t="shared" si="58"/>
        <v/>
      </c>
      <c r="H636" s="40" t="str">
        <f t="shared" si="59"/>
        <v/>
      </c>
    </row>
    <row r="637" spans="1:8" x14ac:dyDescent="0.2">
      <c r="A637" s="38" t="str">
        <f t="shared" si="54"/>
        <v/>
      </c>
      <c r="B637" s="39" t="str">
        <f t="shared" si="55"/>
        <v/>
      </c>
      <c r="C637" s="40" t="str">
        <f t="shared" si="56"/>
        <v/>
      </c>
      <c r="D637" s="42"/>
      <c r="E637" s="40"/>
      <c r="F637" s="40" t="str">
        <f t="shared" si="57"/>
        <v/>
      </c>
      <c r="G637" s="40" t="str">
        <f t="shared" si="58"/>
        <v/>
      </c>
      <c r="H637" s="40" t="str">
        <f t="shared" si="59"/>
        <v/>
      </c>
    </row>
    <row r="638" spans="1:8" x14ac:dyDescent="0.2">
      <c r="A638" s="38" t="str">
        <f t="shared" si="54"/>
        <v/>
      </c>
      <c r="B638" s="39" t="str">
        <f t="shared" si="55"/>
        <v/>
      </c>
      <c r="C638" s="40" t="str">
        <f t="shared" si="56"/>
        <v/>
      </c>
      <c r="D638" s="42"/>
      <c r="E638" s="40"/>
      <c r="F638" s="40" t="str">
        <f t="shared" si="57"/>
        <v/>
      </c>
      <c r="G638" s="40" t="str">
        <f t="shared" si="58"/>
        <v/>
      </c>
      <c r="H638" s="40" t="str">
        <f t="shared" si="59"/>
        <v/>
      </c>
    </row>
    <row r="639" spans="1:8" x14ac:dyDescent="0.2">
      <c r="A639" s="38" t="str">
        <f t="shared" si="54"/>
        <v/>
      </c>
      <c r="B639" s="39" t="str">
        <f t="shared" si="55"/>
        <v/>
      </c>
      <c r="C639" s="40" t="str">
        <f t="shared" si="56"/>
        <v/>
      </c>
      <c r="D639" s="42"/>
      <c r="E639" s="40"/>
      <c r="F639" s="40" t="str">
        <f t="shared" si="57"/>
        <v/>
      </c>
      <c r="G639" s="40" t="str">
        <f t="shared" si="58"/>
        <v/>
      </c>
      <c r="H639" s="40" t="str">
        <f t="shared" si="59"/>
        <v/>
      </c>
    </row>
    <row r="640" spans="1:8" x14ac:dyDescent="0.2">
      <c r="A640" s="38" t="str">
        <f t="shared" si="54"/>
        <v/>
      </c>
      <c r="B640" s="39" t="str">
        <f t="shared" si="55"/>
        <v/>
      </c>
      <c r="C640" s="40" t="str">
        <f t="shared" si="56"/>
        <v/>
      </c>
      <c r="D640" s="42"/>
      <c r="E640" s="40"/>
      <c r="F640" s="40" t="str">
        <f t="shared" si="57"/>
        <v/>
      </c>
      <c r="G640" s="40" t="str">
        <f t="shared" si="58"/>
        <v/>
      </c>
      <c r="H640" s="40" t="str">
        <f t="shared" si="59"/>
        <v/>
      </c>
    </row>
    <row r="641" spans="1:8" x14ac:dyDescent="0.2">
      <c r="A641" s="38" t="str">
        <f t="shared" si="54"/>
        <v/>
      </c>
      <c r="B641" s="39" t="str">
        <f t="shared" si="55"/>
        <v/>
      </c>
      <c r="C641" s="40" t="str">
        <f t="shared" si="56"/>
        <v/>
      </c>
      <c r="D641" s="42"/>
      <c r="E641" s="40"/>
      <c r="F641" s="40" t="str">
        <f t="shared" si="57"/>
        <v/>
      </c>
      <c r="G641" s="40" t="str">
        <f t="shared" si="58"/>
        <v/>
      </c>
      <c r="H641" s="40" t="str">
        <f t="shared" si="59"/>
        <v/>
      </c>
    </row>
    <row r="642" spans="1:8" x14ac:dyDescent="0.2">
      <c r="A642" s="38" t="str">
        <f t="shared" si="54"/>
        <v/>
      </c>
      <c r="B642" s="39" t="str">
        <f t="shared" si="55"/>
        <v/>
      </c>
      <c r="C642" s="40" t="str">
        <f t="shared" si="56"/>
        <v/>
      </c>
      <c r="D642" s="42"/>
      <c r="E642" s="40"/>
      <c r="F642" s="40" t="str">
        <f t="shared" si="57"/>
        <v/>
      </c>
      <c r="G642" s="40" t="str">
        <f t="shared" si="58"/>
        <v/>
      </c>
      <c r="H642" s="40" t="str">
        <f t="shared" si="59"/>
        <v/>
      </c>
    </row>
    <row r="643" spans="1:8" x14ac:dyDescent="0.2">
      <c r="A643" s="38" t="str">
        <f t="shared" si="54"/>
        <v/>
      </c>
      <c r="B643" s="39" t="str">
        <f t="shared" si="55"/>
        <v/>
      </c>
      <c r="C643" s="40" t="str">
        <f t="shared" si="56"/>
        <v/>
      </c>
      <c r="D643" s="42"/>
      <c r="E643" s="40"/>
      <c r="F643" s="40" t="str">
        <f t="shared" si="57"/>
        <v/>
      </c>
      <c r="G643" s="40" t="str">
        <f t="shared" si="58"/>
        <v/>
      </c>
      <c r="H643" s="40" t="str">
        <f t="shared" si="59"/>
        <v/>
      </c>
    </row>
    <row r="644" spans="1:8" x14ac:dyDescent="0.2">
      <c r="A644" s="38" t="str">
        <f t="shared" si="54"/>
        <v/>
      </c>
      <c r="B644" s="39" t="str">
        <f t="shared" si="55"/>
        <v/>
      </c>
      <c r="C644" s="40" t="str">
        <f t="shared" si="56"/>
        <v/>
      </c>
      <c r="D644" s="42"/>
      <c r="E644" s="40"/>
      <c r="F644" s="40" t="str">
        <f t="shared" si="57"/>
        <v/>
      </c>
      <c r="G644" s="40" t="str">
        <f t="shared" si="58"/>
        <v/>
      </c>
      <c r="H644" s="40" t="str">
        <f t="shared" si="59"/>
        <v/>
      </c>
    </row>
    <row r="645" spans="1:8" x14ac:dyDescent="0.2">
      <c r="A645" s="38" t="str">
        <f t="shared" si="54"/>
        <v/>
      </c>
      <c r="B645" s="39" t="str">
        <f t="shared" si="55"/>
        <v/>
      </c>
      <c r="C645" s="40" t="str">
        <f t="shared" si="56"/>
        <v/>
      </c>
      <c r="D645" s="42"/>
      <c r="E645" s="40"/>
      <c r="F645" s="40" t="str">
        <f t="shared" si="57"/>
        <v/>
      </c>
      <c r="G645" s="40" t="str">
        <f t="shared" si="58"/>
        <v/>
      </c>
      <c r="H645" s="40" t="str">
        <f t="shared" si="59"/>
        <v/>
      </c>
    </row>
    <row r="646" spans="1:8" x14ac:dyDescent="0.2">
      <c r="A646" s="38" t="str">
        <f t="shared" si="54"/>
        <v/>
      </c>
      <c r="B646" s="39" t="str">
        <f t="shared" si="55"/>
        <v/>
      </c>
      <c r="C646" s="40" t="str">
        <f t="shared" si="56"/>
        <v/>
      </c>
      <c r="D646" s="42"/>
      <c r="E646" s="40"/>
      <c r="F646" s="40" t="str">
        <f t="shared" si="57"/>
        <v/>
      </c>
      <c r="G646" s="40" t="str">
        <f t="shared" si="58"/>
        <v/>
      </c>
      <c r="H646" s="40" t="str">
        <f t="shared" si="59"/>
        <v/>
      </c>
    </row>
    <row r="647" spans="1:8" x14ac:dyDescent="0.2">
      <c r="A647" s="38" t="str">
        <f t="shared" si="54"/>
        <v/>
      </c>
      <c r="B647" s="39" t="str">
        <f t="shared" si="55"/>
        <v/>
      </c>
      <c r="C647" s="40" t="str">
        <f t="shared" si="56"/>
        <v/>
      </c>
      <c r="D647" s="42"/>
      <c r="E647" s="40"/>
      <c r="F647" s="40" t="str">
        <f t="shared" si="57"/>
        <v/>
      </c>
      <c r="G647" s="40" t="str">
        <f t="shared" si="58"/>
        <v/>
      </c>
      <c r="H647" s="40" t="str">
        <f t="shared" si="59"/>
        <v/>
      </c>
    </row>
    <row r="648" spans="1:8" x14ac:dyDescent="0.2">
      <c r="A648" s="38" t="str">
        <f t="shared" si="54"/>
        <v/>
      </c>
      <c r="B648" s="39" t="str">
        <f t="shared" si="55"/>
        <v/>
      </c>
      <c r="C648" s="40" t="str">
        <f t="shared" si="56"/>
        <v/>
      </c>
      <c r="D648" s="42"/>
      <c r="E648" s="40"/>
      <c r="F648" s="40" t="str">
        <f t="shared" si="57"/>
        <v/>
      </c>
      <c r="G648" s="40" t="str">
        <f t="shared" si="58"/>
        <v/>
      </c>
      <c r="H648" s="40" t="str">
        <f t="shared" si="59"/>
        <v/>
      </c>
    </row>
    <row r="649" spans="1:8" x14ac:dyDescent="0.2">
      <c r="A649" s="38" t="str">
        <f t="shared" si="54"/>
        <v/>
      </c>
      <c r="B649" s="39" t="str">
        <f t="shared" si="55"/>
        <v/>
      </c>
      <c r="C649" s="40" t="str">
        <f t="shared" si="56"/>
        <v/>
      </c>
      <c r="D649" s="42"/>
      <c r="E649" s="40"/>
      <c r="F649" s="40" t="str">
        <f t="shared" si="57"/>
        <v/>
      </c>
      <c r="G649" s="40" t="str">
        <f t="shared" si="58"/>
        <v/>
      </c>
      <c r="H649" s="40" t="str">
        <f t="shared" si="59"/>
        <v/>
      </c>
    </row>
    <row r="650" spans="1:8" x14ac:dyDescent="0.2">
      <c r="A650" s="38" t="str">
        <f t="shared" si="54"/>
        <v/>
      </c>
      <c r="B650" s="39" t="str">
        <f t="shared" si="55"/>
        <v/>
      </c>
      <c r="C650" s="40" t="str">
        <f t="shared" si="56"/>
        <v/>
      </c>
      <c r="D650" s="42"/>
      <c r="E650" s="40"/>
      <c r="F650" s="40" t="str">
        <f t="shared" si="57"/>
        <v/>
      </c>
      <c r="G650" s="40" t="str">
        <f t="shared" si="58"/>
        <v/>
      </c>
      <c r="H650" s="40" t="str">
        <f t="shared" si="59"/>
        <v/>
      </c>
    </row>
    <row r="651" spans="1:8" x14ac:dyDescent="0.2">
      <c r="A651" s="38" t="str">
        <f t="shared" si="54"/>
        <v/>
      </c>
      <c r="B651" s="39" t="str">
        <f t="shared" si="55"/>
        <v/>
      </c>
      <c r="C651" s="40" t="str">
        <f t="shared" si="56"/>
        <v/>
      </c>
      <c r="D651" s="42"/>
      <c r="E651" s="40"/>
      <c r="F651" s="40" t="str">
        <f t="shared" si="57"/>
        <v/>
      </c>
      <c r="G651" s="40" t="str">
        <f t="shared" si="58"/>
        <v/>
      </c>
      <c r="H651" s="40" t="str">
        <f t="shared" si="59"/>
        <v/>
      </c>
    </row>
    <row r="652" spans="1:8" x14ac:dyDescent="0.2">
      <c r="A652" s="38" t="str">
        <f t="shared" si="54"/>
        <v/>
      </c>
      <c r="B652" s="39" t="str">
        <f t="shared" si="55"/>
        <v/>
      </c>
      <c r="C652" s="40" t="str">
        <f t="shared" si="56"/>
        <v/>
      </c>
      <c r="D652" s="42"/>
      <c r="E652" s="40"/>
      <c r="F652" s="40" t="str">
        <f t="shared" si="57"/>
        <v/>
      </c>
      <c r="G652" s="40" t="str">
        <f t="shared" si="58"/>
        <v/>
      </c>
      <c r="H652" s="40" t="str">
        <f t="shared" si="59"/>
        <v/>
      </c>
    </row>
    <row r="653" spans="1:8" x14ac:dyDescent="0.2">
      <c r="A653" s="38" t="str">
        <f t="shared" si="54"/>
        <v/>
      </c>
      <c r="B653" s="39" t="str">
        <f t="shared" si="55"/>
        <v/>
      </c>
      <c r="C653" s="40" t="str">
        <f t="shared" si="56"/>
        <v/>
      </c>
      <c r="D653" s="42"/>
      <c r="E653" s="40"/>
      <c r="F653" s="40" t="str">
        <f t="shared" si="57"/>
        <v/>
      </c>
      <c r="G653" s="40" t="str">
        <f t="shared" si="58"/>
        <v/>
      </c>
      <c r="H653" s="40" t="str">
        <f t="shared" si="59"/>
        <v/>
      </c>
    </row>
    <row r="654" spans="1:8" x14ac:dyDescent="0.2">
      <c r="A654" s="38" t="str">
        <f t="shared" si="54"/>
        <v/>
      </c>
      <c r="B654" s="39" t="str">
        <f t="shared" si="55"/>
        <v/>
      </c>
      <c r="C654" s="40" t="str">
        <f t="shared" si="56"/>
        <v/>
      </c>
      <c r="D654" s="42"/>
      <c r="E654" s="40"/>
      <c r="F654" s="40" t="str">
        <f t="shared" si="57"/>
        <v/>
      </c>
      <c r="G654" s="40" t="str">
        <f t="shared" si="58"/>
        <v/>
      </c>
      <c r="H654" s="40" t="str">
        <f t="shared" si="59"/>
        <v/>
      </c>
    </row>
    <row r="655" spans="1:8" x14ac:dyDescent="0.2">
      <c r="A655" s="38" t="str">
        <f t="shared" si="54"/>
        <v/>
      </c>
      <c r="B655" s="39" t="str">
        <f t="shared" si="55"/>
        <v/>
      </c>
      <c r="C655" s="40" t="str">
        <f t="shared" si="56"/>
        <v/>
      </c>
      <c r="D655" s="42"/>
      <c r="E655" s="40"/>
      <c r="F655" s="40" t="str">
        <f t="shared" si="57"/>
        <v/>
      </c>
      <c r="G655" s="40" t="str">
        <f t="shared" si="58"/>
        <v/>
      </c>
      <c r="H655" s="40" t="str">
        <f t="shared" si="59"/>
        <v/>
      </c>
    </row>
    <row r="656" spans="1:8" x14ac:dyDescent="0.2">
      <c r="A656" s="38" t="str">
        <f t="shared" si="54"/>
        <v/>
      </c>
      <c r="B656" s="39" t="str">
        <f t="shared" si="55"/>
        <v/>
      </c>
      <c r="C656" s="40" t="str">
        <f t="shared" si="56"/>
        <v/>
      </c>
      <c r="D656" s="42"/>
      <c r="E656" s="40"/>
      <c r="F656" s="40" t="str">
        <f t="shared" si="57"/>
        <v/>
      </c>
      <c r="G656" s="40" t="str">
        <f t="shared" si="58"/>
        <v/>
      </c>
      <c r="H656" s="40" t="str">
        <f t="shared" si="59"/>
        <v/>
      </c>
    </row>
    <row r="657" spans="1:8" x14ac:dyDescent="0.2">
      <c r="A657" s="38" t="str">
        <f t="shared" si="54"/>
        <v/>
      </c>
      <c r="B657" s="39" t="str">
        <f t="shared" si="55"/>
        <v/>
      </c>
      <c r="C657" s="40" t="str">
        <f t="shared" si="56"/>
        <v/>
      </c>
      <c r="D657" s="42"/>
      <c r="E657" s="40"/>
      <c r="F657" s="40" t="str">
        <f t="shared" si="57"/>
        <v/>
      </c>
      <c r="G657" s="40" t="str">
        <f t="shared" si="58"/>
        <v/>
      </c>
      <c r="H657" s="40" t="str">
        <f t="shared" si="59"/>
        <v/>
      </c>
    </row>
    <row r="658" spans="1:8" x14ac:dyDescent="0.2">
      <c r="A658" s="38" t="str">
        <f t="shared" ref="A658:A721" si="60">IF(H657="","",IF(roundOpt,IF(OR(A657&gt;=nper,ROUND(H657,2)&lt;=0),"",A657+1),IF(OR(A657&gt;=nper,H657&lt;=0),"",A657+1)))</f>
        <v/>
      </c>
      <c r="B658" s="39" t="str">
        <f t="shared" ref="B658:B721" si="61">IF(A658="","",IF(OR(periods_per_year=26,periods_per_year=52),IF(periods_per_year=26,IF(A658=1,fpdate,B657+14),IF(periods_per_year=52,IF(A658=1,fpdate,B657+7),"n/a")),IF(periods_per_year=24,DATE(YEAR(fpdate),MONTH(fpdate)+(A658-1)/2+IF(AND(DAY(fpdate)&gt;=15,MOD(A658,2)=0),1,0),IF(MOD(A658,2)=0,IF(DAY(fpdate)&gt;=15,DAY(fpdate)-14,DAY(fpdate)+14),DAY(fpdate))),IF(DAY(DATE(YEAR(fpdate),MONTH(fpdate)+(A658-1)*months_per_period,DAY(fpdate)))&lt;&gt;DAY(fpdate),DATE(YEAR(fpdate),MONTH(fpdate)+(A658-1)*months_per_period+1,0),DATE(YEAR(fpdate),MONTH(fpdate)+(A658-1)*months_per_period,DAY(fpdate))))))</f>
        <v/>
      </c>
      <c r="C658" s="40" t="str">
        <f t="shared" ref="C658:C721" si="62">IF(A658="","",IF(roundOpt,IF(OR(A658=nper,payment&gt;ROUND((1+rate)*H657,2)),ROUND((1+rate)*H657,2),payment),IF(OR(A658=nper,payment&gt;(1+rate)*H657),(1+rate)*H657,payment)))</f>
        <v/>
      </c>
      <c r="D658" s="42"/>
      <c r="E658" s="40"/>
      <c r="F658" s="40" t="str">
        <f t="shared" ref="F658:F721" si="63">IF(A658="","",IF(AND(A658=1,pmtType=1),0,IF(roundOpt,ROUND(rate*H657,2),rate*H657)))</f>
        <v/>
      </c>
      <c r="G658" s="40" t="str">
        <f t="shared" ref="G658:G721" si="64">IF(A658="","",C658-F658+D658)</f>
        <v/>
      </c>
      <c r="H658" s="40" t="str">
        <f t="shared" ref="H658:H721" si="65">IF(A658="","",H657-G658)</f>
        <v/>
      </c>
    </row>
    <row r="659" spans="1:8" x14ac:dyDescent="0.2">
      <c r="A659" s="38" t="str">
        <f t="shared" si="60"/>
        <v/>
      </c>
      <c r="B659" s="39" t="str">
        <f t="shared" si="61"/>
        <v/>
      </c>
      <c r="C659" s="40" t="str">
        <f t="shared" si="62"/>
        <v/>
      </c>
      <c r="D659" s="42"/>
      <c r="E659" s="40"/>
      <c r="F659" s="40" t="str">
        <f t="shared" si="63"/>
        <v/>
      </c>
      <c r="G659" s="40" t="str">
        <f t="shared" si="64"/>
        <v/>
      </c>
      <c r="H659" s="40" t="str">
        <f t="shared" si="65"/>
        <v/>
      </c>
    </row>
    <row r="660" spans="1:8" x14ac:dyDescent="0.2">
      <c r="A660" s="38" t="str">
        <f t="shared" si="60"/>
        <v/>
      </c>
      <c r="B660" s="39" t="str">
        <f t="shared" si="61"/>
        <v/>
      </c>
      <c r="C660" s="40" t="str">
        <f t="shared" si="62"/>
        <v/>
      </c>
      <c r="D660" s="42"/>
      <c r="E660" s="40"/>
      <c r="F660" s="40" t="str">
        <f t="shared" si="63"/>
        <v/>
      </c>
      <c r="G660" s="40" t="str">
        <f t="shared" si="64"/>
        <v/>
      </c>
      <c r="H660" s="40" t="str">
        <f t="shared" si="65"/>
        <v/>
      </c>
    </row>
    <row r="661" spans="1:8" x14ac:dyDescent="0.2">
      <c r="A661" s="38" t="str">
        <f t="shared" si="60"/>
        <v/>
      </c>
      <c r="B661" s="39" t="str">
        <f t="shared" si="61"/>
        <v/>
      </c>
      <c r="C661" s="40" t="str">
        <f t="shared" si="62"/>
        <v/>
      </c>
      <c r="D661" s="42"/>
      <c r="E661" s="40"/>
      <c r="F661" s="40" t="str">
        <f t="shared" si="63"/>
        <v/>
      </c>
      <c r="G661" s="40" t="str">
        <f t="shared" si="64"/>
        <v/>
      </c>
      <c r="H661" s="40" t="str">
        <f t="shared" si="65"/>
        <v/>
      </c>
    </row>
    <row r="662" spans="1:8" x14ac:dyDescent="0.2">
      <c r="A662" s="38" t="str">
        <f t="shared" si="60"/>
        <v/>
      </c>
      <c r="B662" s="39" t="str">
        <f t="shared" si="61"/>
        <v/>
      </c>
      <c r="C662" s="40" t="str">
        <f t="shared" si="62"/>
        <v/>
      </c>
      <c r="D662" s="42"/>
      <c r="E662" s="40"/>
      <c r="F662" s="40" t="str">
        <f t="shared" si="63"/>
        <v/>
      </c>
      <c r="G662" s="40" t="str">
        <f t="shared" si="64"/>
        <v/>
      </c>
      <c r="H662" s="40" t="str">
        <f t="shared" si="65"/>
        <v/>
      </c>
    </row>
    <row r="663" spans="1:8" x14ac:dyDescent="0.2">
      <c r="A663" s="38" t="str">
        <f t="shared" si="60"/>
        <v/>
      </c>
      <c r="B663" s="39" t="str">
        <f t="shared" si="61"/>
        <v/>
      </c>
      <c r="C663" s="40" t="str">
        <f t="shared" si="62"/>
        <v/>
      </c>
      <c r="D663" s="42"/>
      <c r="E663" s="40"/>
      <c r="F663" s="40" t="str">
        <f t="shared" si="63"/>
        <v/>
      </c>
      <c r="G663" s="40" t="str">
        <f t="shared" si="64"/>
        <v/>
      </c>
      <c r="H663" s="40" t="str">
        <f t="shared" si="65"/>
        <v/>
      </c>
    </row>
    <row r="664" spans="1:8" x14ac:dyDescent="0.2">
      <c r="A664" s="38" t="str">
        <f t="shared" si="60"/>
        <v/>
      </c>
      <c r="B664" s="39" t="str">
        <f t="shared" si="61"/>
        <v/>
      </c>
      <c r="C664" s="40" t="str">
        <f t="shared" si="62"/>
        <v/>
      </c>
      <c r="D664" s="42"/>
      <c r="E664" s="40"/>
      <c r="F664" s="40" t="str">
        <f t="shared" si="63"/>
        <v/>
      </c>
      <c r="G664" s="40" t="str">
        <f t="shared" si="64"/>
        <v/>
      </c>
      <c r="H664" s="40" t="str">
        <f t="shared" si="65"/>
        <v/>
      </c>
    </row>
    <row r="665" spans="1:8" x14ac:dyDescent="0.2">
      <c r="A665" s="38" t="str">
        <f t="shared" si="60"/>
        <v/>
      </c>
      <c r="B665" s="39" t="str">
        <f t="shared" si="61"/>
        <v/>
      </c>
      <c r="C665" s="40" t="str">
        <f t="shared" si="62"/>
        <v/>
      </c>
      <c r="D665" s="42"/>
      <c r="E665" s="40"/>
      <c r="F665" s="40" t="str">
        <f t="shared" si="63"/>
        <v/>
      </c>
      <c r="G665" s="40" t="str">
        <f t="shared" si="64"/>
        <v/>
      </c>
      <c r="H665" s="40" t="str">
        <f t="shared" si="65"/>
        <v/>
      </c>
    </row>
    <row r="666" spans="1:8" x14ac:dyDescent="0.2">
      <c r="A666" s="38" t="str">
        <f t="shared" si="60"/>
        <v/>
      </c>
      <c r="B666" s="39" t="str">
        <f t="shared" si="61"/>
        <v/>
      </c>
      <c r="C666" s="40" t="str">
        <f t="shared" si="62"/>
        <v/>
      </c>
      <c r="D666" s="42"/>
      <c r="E666" s="40"/>
      <c r="F666" s="40" t="str">
        <f t="shared" si="63"/>
        <v/>
      </c>
      <c r="G666" s="40" t="str">
        <f t="shared" si="64"/>
        <v/>
      </c>
      <c r="H666" s="40" t="str">
        <f t="shared" si="65"/>
        <v/>
      </c>
    </row>
    <row r="667" spans="1:8" x14ac:dyDescent="0.2">
      <c r="A667" s="38" t="str">
        <f t="shared" si="60"/>
        <v/>
      </c>
      <c r="B667" s="39" t="str">
        <f t="shared" si="61"/>
        <v/>
      </c>
      <c r="C667" s="40" t="str">
        <f t="shared" si="62"/>
        <v/>
      </c>
      <c r="D667" s="42"/>
      <c r="E667" s="40"/>
      <c r="F667" s="40" t="str">
        <f t="shared" si="63"/>
        <v/>
      </c>
      <c r="G667" s="40" t="str">
        <f t="shared" si="64"/>
        <v/>
      </c>
      <c r="H667" s="40" t="str">
        <f t="shared" si="65"/>
        <v/>
      </c>
    </row>
    <row r="668" spans="1:8" x14ac:dyDescent="0.2">
      <c r="A668" s="38" t="str">
        <f t="shared" si="60"/>
        <v/>
      </c>
      <c r="B668" s="39" t="str">
        <f t="shared" si="61"/>
        <v/>
      </c>
      <c r="C668" s="40" t="str">
        <f t="shared" si="62"/>
        <v/>
      </c>
      <c r="D668" s="42"/>
      <c r="E668" s="40"/>
      <c r="F668" s="40" t="str">
        <f t="shared" si="63"/>
        <v/>
      </c>
      <c r="G668" s="40" t="str">
        <f t="shared" si="64"/>
        <v/>
      </c>
      <c r="H668" s="40" t="str">
        <f t="shared" si="65"/>
        <v/>
      </c>
    </row>
    <row r="669" spans="1:8" x14ac:dyDescent="0.2">
      <c r="A669" s="38" t="str">
        <f t="shared" si="60"/>
        <v/>
      </c>
      <c r="B669" s="39" t="str">
        <f t="shared" si="61"/>
        <v/>
      </c>
      <c r="C669" s="40" t="str">
        <f t="shared" si="62"/>
        <v/>
      </c>
      <c r="D669" s="42"/>
      <c r="E669" s="40"/>
      <c r="F669" s="40" t="str">
        <f t="shared" si="63"/>
        <v/>
      </c>
      <c r="G669" s="40" t="str">
        <f t="shared" si="64"/>
        <v/>
      </c>
      <c r="H669" s="40" t="str">
        <f t="shared" si="65"/>
        <v/>
      </c>
    </row>
    <row r="670" spans="1:8" x14ac:dyDescent="0.2">
      <c r="A670" s="38" t="str">
        <f t="shared" si="60"/>
        <v/>
      </c>
      <c r="B670" s="39" t="str">
        <f t="shared" si="61"/>
        <v/>
      </c>
      <c r="C670" s="40" t="str">
        <f t="shared" si="62"/>
        <v/>
      </c>
      <c r="D670" s="42"/>
      <c r="E670" s="40"/>
      <c r="F670" s="40" t="str">
        <f t="shared" si="63"/>
        <v/>
      </c>
      <c r="G670" s="40" t="str">
        <f t="shared" si="64"/>
        <v/>
      </c>
      <c r="H670" s="40" t="str">
        <f t="shared" si="65"/>
        <v/>
      </c>
    </row>
    <row r="671" spans="1:8" x14ac:dyDescent="0.2">
      <c r="A671" s="38" t="str">
        <f t="shared" si="60"/>
        <v/>
      </c>
      <c r="B671" s="39" t="str">
        <f t="shared" si="61"/>
        <v/>
      </c>
      <c r="C671" s="40" t="str">
        <f t="shared" si="62"/>
        <v/>
      </c>
      <c r="D671" s="42"/>
      <c r="E671" s="40"/>
      <c r="F671" s="40" t="str">
        <f t="shared" si="63"/>
        <v/>
      </c>
      <c r="G671" s="40" t="str">
        <f t="shared" si="64"/>
        <v/>
      </c>
      <c r="H671" s="40" t="str">
        <f t="shared" si="65"/>
        <v/>
      </c>
    </row>
    <row r="672" spans="1:8" x14ac:dyDescent="0.2">
      <c r="A672" s="38" t="str">
        <f t="shared" si="60"/>
        <v/>
      </c>
      <c r="B672" s="39" t="str">
        <f t="shared" si="61"/>
        <v/>
      </c>
      <c r="C672" s="40" t="str">
        <f t="shared" si="62"/>
        <v/>
      </c>
      <c r="D672" s="42"/>
      <c r="E672" s="40"/>
      <c r="F672" s="40" t="str">
        <f t="shared" si="63"/>
        <v/>
      </c>
      <c r="G672" s="40" t="str">
        <f t="shared" si="64"/>
        <v/>
      </c>
      <c r="H672" s="40" t="str">
        <f t="shared" si="65"/>
        <v/>
      </c>
    </row>
    <row r="673" spans="1:8" x14ac:dyDescent="0.2">
      <c r="A673" s="38" t="str">
        <f t="shared" si="60"/>
        <v/>
      </c>
      <c r="B673" s="39" t="str">
        <f t="shared" si="61"/>
        <v/>
      </c>
      <c r="C673" s="40" t="str">
        <f t="shared" si="62"/>
        <v/>
      </c>
      <c r="D673" s="42"/>
      <c r="E673" s="40"/>
      <c r="F673" s="40" t="str">
        <f t="shared" si="63"/>
        <v/>
      </c>
      <c r="G673" s="40" t="str">
        <f t="shared" si="64"/>
        <v/>
      </c>
      <c r="H673" s="40" t="str">
        <f t="shared" si="65"/>
        <v/>
      </c>
    </row>
    <row r="674" spans="1:8" x14ac:dyDescent="0.2">
      <c r="A674" s="38" t="str">
        <f t="shared" si="60"/>
        <v/>
      </c>
      <c r="B674" s="39" t="str">
        <f t="shared" si="61"/>
        <v/>
      </c>
      <c r="C674" s="40" t="str">
        <f t="shared" si="62"/>
        <v/>
      </c>
      <c r="D674" s="42"/>
      <c r="E674" s="40"/>
      <c r="F674" s="40" t="str">
        <f t="shared" si="63"/>
        <v/>
      </c>
      <c r="G674" s="40" t="str">
        <f t="shared" si="64"/>
        <v/>
      </c>
      <c r="H674" s="40" t="str">
        <f t="shared" si="65"/>
        <v/>
      </c>
    </row>
    <row r="675" spans="1:8" x14ac:dyDescent="0.2">
      <c r="A675" s="38" t="str">
        <f t="shared" si="60"/>
        <v/>
      </c>
      <c r="B675" s="39" t="str">
        <f t="shared" si="61"/>
        <v/>
      </c>
      <c r="C675" s="40" t="str">
        <f t="shared" si="62"/>
        <v/>
      </c>
      <c r="D675" s="42"/>
      <c r="E675" s="40"/>
      <c r="F675" s="40" t="str">
        <f t="shared" si="63"/>
        <v/>
      </c>
      <c r="G675" s="40" t="str">
        <f t="shared" si="64"/>
        <v/>
      </c>
      <c r="H675" s="40" t="str">
        <f t="shared" si="65"/>
        <v/>
      </c>
    </row>
    <row r="676" spans="1:8" x14ac:dyDescent="0.2">
      <c r="A676" s="38" t="str">
        <f t="shared" si="60"/>
        <v/>
      </c>
      <c r="B676" s="39" t="str">
        <f t="shared" si="61"/>
        <v/>
      </c>
      <c r="C676" s="40" t="str">
        <f t="shared" si="62"/>
        <v/>
      </c>
      <c r="D676" s="42"/>
      <c r="E676" s="40"/>
      <c r="F676" s="40" t="str">
        <f t="shared" si="63"/>
        <v/>
      </c>
      <c r="G676" s="40" t="str">
        <f t="shared" si="64"/>
        <v/>
      </c>
      <c r="H676" s="40" t="str">
        <f t="shared" si="65"/>
        <v/>
      </c>
    </row>
    <row r="677" spans="1:8" x14ac:dyDescent="0.2">
      <c r="A677" s="38" t="str">
        <f t="shared" si="60"/>
        <v/>
      </c>
      <c r="B677" s="39" t="str">
        <f t="shared" si="61"/>
        <v/>
      </c>
      <c r="C677" s="40" t="str">
        <f t="shared" si="62"/>
        <v/>
      </c>
      <c r="D677" s="42"/>
      <c r="E677" s="40"/>
      <c r="F677" s="40" t="str">
        <f t="shared" si="63"/>
        <v/>
      </c>
      <c r="G677" s="40" t="str">
        <f t="shared" si="64"/>
        <v/>
      </c>
      <c r="H677" s="40" t="str">
        <f t="shared" si="65"/>
        <v/>
      </c>
    </row>
    <row r="678" spans="1:8" x14ac:dyDescent="0.2">
      <c r="A678" s="38" t="str">
        <f t="shared" si="60"/>
        <v/>
      </c>
      <c r="B678" s="39" t="str">
        <f t="shared" si="61"/>
        <v/>
      </c>
      <c r="C678" s="40" t="str">
        <f t="shared" si="62"/>
        <v/>
      </c>
      <c r="D678" s="42"/>
      <c r="E678" s="40"/>
      <c r="F678" s="40" t="str">
        <f t="shared" si="63"/>
        <v/>
      </c>
      <c r="G678" s="40" t="str">
        <f t="shared" si="64"/>
        <v/>
      </c>
      <c r="H678" s="40" t="str">
        <f t="shared" si="65"/>
        <v/>
      </c>
    </row>
    <row r="679" spans="1:8" x14ac:dyDescent="0.2">
      <c r="A679" s="38" t="str">
        <f t="shared" si="60"/>
        <v/>
      </c>
      <c r="B679" s="39" t="str">
        <f t="shared" si="61"/>
        <v/>
      </c>
      <c r="C679" s="40" t="str">
        <f t="shared" si="62"/>
        <v/>
      </c>
      <c r="D679" s="42"/>
      <c r="E679" s="40"/>
      <c r="F679" s="40" t="str">
        <f t="shared" si="63"/>
        <v/>
      </c>
      <c r="G679" s="40" t="str">
        <f t="shared" si="64"/>
        <v/>
      </c>
      <c r="H679" s="40" t="str">
        <f t="shared" si="65"/>
        <v/>
      </c>
    </row>
    <row r="680" spans="1:8" x14ac:dyDescent="0.2">
      <c r="A680" s="38" t="str">
        <f t="shared" si="60"/>
        <v/>
      </c>
      <c r="B680" s="39" t="str">
        <f t="shared" si="61"/>
        <v/>
      </c>
      <c r="C680" s="40" t="str">
        <f t="shared" si="62"/>
        <v/>
      </c>
      <c r="D680" s="42"/>
      <c r="E680" s="40"/>
      <c r="F680" s="40" t="str">
        <f t="shared" si="63"/>
        <v/>
      </c>
      <c r="G680" s="40" t="str">
        <f t="shared" si="64"/>
        <v/>
      </c>
      <c r="H680" s="40" t="str">
        <f t="shared" si="65"/>
        <v/>
      </c>
    </row>
    <row r="681" spans="1:8" x14ac:dyDescent="0.2">
      <c r="A681" s="38" t="str">
        <f t="shared" si="60"/>
        <v/>
      </c>
      <c r="B681" s="39" t="str">
        <f t="shared" si="61"/>
        <v/>
      </c>
      <c r="C681" s="40" t="str">
        <f t="shared" si="62"/>
        <v/>
      </c>
      <c r="D681" s="42"/>
      <c r="E681" s="40"/>
      <c r="F681" s="40" t="str">
        <f t="shared" si="63"/>
        <v/>
      </c>
      <c r="G681" s="40" t="str">
        <f t="shared" si="64"/>
        <v/>
      </c>
      <c r="H681" s="40" t="str">
        <f t="shared" si="65"/>
        <v/>
      </c>
    </row>
    <row r="682" spans="1:8" x14ac:dyDescent="0.2">
      <c r="A682" s="38" t="str">
        <f t="shared" si="60"/>
        <v/>
      </c>
      <c r="B682" s="39" t="str">
        <f t="shared" si="61"/>
        <v/>
      </c>
      <c r="C682" s="40" t="str">
        <f t="shared" si="62"/>
        <v/>
      </c>
      <c r="D682" s="42"/>
      <c r="E682" s="40"/>
      <c r="F682" s="40" t="str">
        <f t="shared" si="63"/>
        <v/>
      </c>
      <c r="G682" s="40" t="str">
        <f t="shared" si="64"/>
        <v/>
      </c>
      <c r="H682" s="40" t="str">
        <f t="shared" si="65"/>
        <v/>
      </c>
    </row>
    <row r="683" spans="1:8" x14ac:dyDescent="0.2">
      <c r="A683" s="38" t="str">
        <f t="shared" si="60"/>
        <v/>
      </c>
      <c r="B683" s="39" t="str">
        <f t="shared" si="61"/>
        <v/>
      </c>
      <c r="C683" s="40" t="str">
        <f t="shared" si="62"/>
        <v/>
      </c>
      <c r="D683" s="42"/>
      <c r="E683" s="40"/>
      <c r="F683" s="40" t="str">
        <f t="shared" si="63"/>
        <v/>
      </c>
      <c r="G683" s="40" t="str">
        <f t="shared" si="64"/>
        <v/>
      </c>
      <c r="H683" s="40" t="str">
        <f t="shared" si="65"/>
        <v/>
      </c>
    </row>
    <row r="684" spans="1:8" x14ac:dyDescent="0.2">
      <c r="A684" s="38" t="str">
        <f t="shared" si="60"/>
        <v/>
      </c>
      <c r="B684" s="39" t="str">
        <f t="shared" si="61"/>
        <v/>
      </c>
      <c r="C684" s="40" t="str">
        <f t="shared" si="62"/>
        <v/>
      </c>
      <c r="D684" s="42"/>
      <c r="E684" s="40"/>
      <c r="F684" s="40" t="str">
        <f t="shared" si="63"/>
        <v/>
      </c>
      <c r="G684" s="40" t="str">
        <f t="shared" si="64"/>
        <v/>
      </c>
      <c r="H684" s="40" t="str">
        <f t="shared" si="65"/>
        <v/>
      </c>
    </row>
    <row r="685" spans="1:8" x14ac:dyDescent="0.2">
      <c r="A685" s="38" t="str">
        <f t="shared" si="60"/>
        <v/>
      </c>
      <c r="B685" s="39" t="str">
        <f t="shared" si="61"/>
        <v/>
      </c>
      <c r="C685" s="40" t="str">
        <f t="shared" si="62"/>
        <v/>
      </c>
      <c r="D685" s="42"/>
      <c r="E685" s="40"/>
      <c r="F685" s="40" t="str">
        <f t="shared" si="63"/>
        <v/>
      </c>
      <c r="G685" s="40" t="str">
        <f t="shared" si="64"/>
        <v/>
      </c>
      <c r="H685" s="40" t="str">
        <f t="shared" si="65"/>
        <v/>
      </c>
    </row>
    <row r="686" spans="1:8" x14ac:dyDescent="0.2">
      <c r="A686" s="38" t="str">
        <f t="shared" si="60"/>
        <v/>
      </c>
      <c r="B686" s="39" t="str">
        <f t="shared" si="61"/>
        <v/>
      </c>
      <c r="C686" s="40" t="str">
        <f t="shared" si="62"/>
        <v/>
      </c>
      <c r="D686" s="42"/>
      <c r="E686" s="40"/>
      <c r="F686" s="40" t="str">
        <f t="shared" si="63"/>
        <v/>
      </c>
      <c r="G686" s="40" t="str">
        <f t="shared" si="64"/>
        <v/>
      </c>
      <c r="H686" s="40" t="str">
        <f t="shared" si="65"/>
        <v/>
      </c>
    </row>
    <row r="687" spans="1:8" x14ac:dyDescent="0.2">
      <c r="A687" s="38" t="str">
        <f t="shared" si="60"/>
        <v/>
      </c>
      <c r="B687" s="39" t="str">
        <f t="shared" si="61"/>
        <v/>
      </c>
      <c r="C687" s="40" t="str">
        <f t="shared" si="62"/>
        <v/>
      </c>
      <c r="D687" s="42"/>
      <c r="E687" s="40"/>
      <c r="F687" s="40" t="str">
        <f t="shared" si="63"/>
        <v/>
      </c>
      <c r="G687" s="40" t="str">
        <f t="shared" si="64"/>
        <v/>
      </c>
      <c r="H687" s="40" t="str">
        <f t="shared" si="65"/>
        <v/>
      </c>
    </row>
    <row r="688" spans="1:8" x14ac:dyDescent="0.2">
      <c r="A688" s="38" t="str">
        <f t="shared" si="60"/>
        <v/>
      </c>
      <c r="B688" s="39" t="str">
        <f t="shared" si="61"/>
        <v/>
      </c>
      <c r="C688" s="40" t="str">
        <f t="shared" si="62"/>
        <v/>
      </c>
      <c r="D688" s="42"/>
      <c r="E688" s="40"/>
      <c r="F688" s="40" t="str">
        <f t="shared" si="63"/>
        <v/>
      </c>
      <c r="G688" s="40" t="str">
        <f t="shared" si="64"/>
        <v/>
      </c>
      <c r="H688" s="40" t="str">
        <f t="shared" si="65"/>
        <v/>
      </c>
    </row>
    <row r="689" spans="1:8" x14ac:dyDescent="0.2">
      <c r="A689" s="38" t="str">
        <f t="shared" si="60"/>
        <v/>
      </c>
      <c r="B689" s="39" t="str">
        <f t="shared" si="61"/>
        <v/>
      </c>
      <c r="C689" s="40" t="str">
        <f t="shared" si="62"/>
        <v/>
      </c>
      <c r="D689" s="42"/>
      <c r="E689" s="40"/>
      <c r="F689" s="40" t="str">
        <f t="shared" si="63"/>
        <v/>
      </c>
      <c r="G689" s="40" t="str">
        <f t="shared" si="64"/>
        <v/>
      </c>
      <c r="H689" s="40" t="str">
        <f t="shared" si="65"/>
        <v/>
      </c>
    </row>
    <row r="690" spans="1:8" x14ac:dyDescent="0.2">
      <c r="A690" s="38" t="str">
        <f t="shared" si="60"/>
        <v/>
      </c>
      <c r="B690" s="39" t="str">
        <f t="shared" si="61"/>
        <v/>
      </c>
      <c r="C690" s="40" t="str">
        <f t="shared" si="62"/>
        <v/>
      </c>
      <c r="D690" s="42"/>
      <c r="E690" s="40"/>
      <c r="F690" s="40" t="str">
        <f t="shared" si="63"/>
        <v/>
      </c>
      <c r="G690" s="40" t="str">
        <f t="shared" si="64"/>
        <v/>
      </c>
      <c r="H690" s="40" t="str">
        <f t="shared" si="65"/>
        <v/>
      </c>
    </row>
    <row r="691" spans="1:8" x14ac:dyDescent="0.2">
      <c r="A691" s="38" t="str">
        <f t="shared" si="60"/>
        <v/>
      </c>
      <c r="B691" s="39" t="str">
        <f t="shared" si="61"/>
        <v/>
      </c>
      <c r="C691" s="40" t="str">
        <f t="shared" si="62"/>
        <v/>
      </c>
      <c r="D691" s="42"/>
      <c r="E691" s="40"/>
      <c r="F691" s="40" t="str">
        <f t="shared" si="63"/>
        <v/>
      </c>
      <c r="G691" s="40" t="str">
        <f t="shared" si="64"/>
        <v/>
      </c>
      <c r="H691" s="40" t="str">
        <f t="shared" si="65"/>
        <v/>
      </c>
    </row>
    <row r="692" spans="1:8" x14ac:dyDescent="0.2">
      <c r="A692" s="38" t="str">
        <f t="shared" si="60"/>
        <v/>
      </c>
      <c r="B692" s="39" t="str">
        <f t="shared" si="61"/>
        <v/>
      </c>
      <c r="C692" s="40" t="str">
        <f t="shared" si="62"/>
        <v/>
      </c>
      <c r="D692" s="42"/>
      <c r="E692" s="40"/>
      <c r="F692" s="40" t="str">
        <f t="shared" si="63"/>
        <v/>
      </c>
      <c r="G692" s="40" t="str">
        <f t="shared" si="64"/>
        <v/>
      </c>
      <c r="H692" s="40" t="str">
        <f t="shared" si="65"/>
        <v/>
      </c>
    </row>
    <row r="693" spans="1:8" x14ac:dyDescent="0.2">
      <c r="A693" s="38" t="str">
        <f t="shared" si="60"/>
        <v/>
      </c>
      <c r="B693" s="39" t="str">
        <f t="shared" si="61"/>
        <v/>
      </c>
      <c r="C693" s="40" t="str">
        <f t="shared" si="62"/>
        <v/>
      </c>
      <c r="D693" s="42"/>
      <c r="E693" s="40"/>
      <c r="F693" s="40" t="str">
        <f t="shared" si="63"/>
        <v/>
      </c>
      <c r="G693" s="40" t="str">
        <f t="shared" si="64"/>
        <v/>
      </c>
      <c r="H693" s="40" t="str">
        <f t="shared" si="65"/>
        <v/>
      </c>
    </row>
    <row r="694" spans="1:8" x14ac:dyDescent="0.2">
      <c r="A694" s="38" t="str">
        <f t="shared" si="60"/>
        <v/>
      </c>
      <c r="B694" s="39" t="str">
        <f t="shared" si="61"/>
        <v/>
      </c>
      <c r="C694" s="40" t="str">
        <f t="shared" si="62"/>
        <v/>
      </c>
      <c r="D694" s="42"/>
      <c r="E694" s="40"/>
      <c r="F694" s="40" t="str">
        <f t="shared" si="63"/>
        <v/>
      </c>
      <c r="G694" s="40" t="str">
        <f t="shared" si="64"/>
        <v/>
      </c>
      <c r="H694" s="40" t="str">
        <f t="shared" si="65"/>
        <v/>
      </c>
    </row>
    <row r="695" spans="1:8" x14ac:dyDescent="0.2">
      <c r="A695" s="38" t="str">
        <f t="shared" si="60"/>
        <v/>
      </c>
      <c r="B695" s="39" t="str">
        <f t="shared" si="61"/>
        <v/>
      </c>
      <c r="C695" s="40" t="str">
        <f t="shared" si="62"/>
        <v/>
      </c>
      <c r="D695" s="42"/>
      <c r="E695" s="40"/>
      <c r="F695" s="40" t="str">
        <f t="shared" si="63"/>
        <v/>
      </c>
      <c r="G695" s="40" t="str">
        <f t="shared" si="64"/>
        <v/>
      </c>
      <c r="H695" s="40" t="str">
        <f t="shared" si="65"/>
        <v/>
      </c>
    </row>
    <row r="696" spans="1:8" x14ac:dyDescent="0.2">
      <c r="A696" s="38" t="str">
        <f t="shared" si="60"/>
        <v/>
      </c>
      <c r="B696" s="39" t="str">
        <f t="shared" si="61"/>
        <v/>
      </c>
      <c r="C696" s="40" t="str">
        <f t="shared" si="62"/>
        <v/>
      </c>
      <c r="D696" s="42"/>
      <c r="E696" s="40"/>
      <c r="F696" s="40" t="str">
        <f t="shared" si="63"/>
        <v/>
      </c>
      <c r="G696" s="40" t="str">
        <f t="shared" si="64"/>
        <v/>
      </c>
      <c r="H696" s="40" t="str">
        <f t="shared" si="65"/>
        <v/>
      </c>
    </row>
    <row r="697" spans="1:8" x14ac:dyDescent="0.2">
      <c r="A697" s="38" t="str">
        <f t="shared" si="60"/>
        <v/>
      </c>
      <c r="B697" s="39" t="str">
        <f t="shared" si="61"/>
        <v/>
      </c>
      <c r="C697" s="40" t="str">
        <f t="shared" si="62"/>
        <v/>
      </c>
      <c r="D697" s="42"/>
      <c r="E697" s="40"/>
      <c r="F697" s="40" t="str">
        <f t="shared" si="63"/>
        <v/>
      </c>
      <c r="G697" s="40" t="str">
        <f t="shared" si="64"/>
        <v/>
      </c>
      <c r="H697" s="40" t="str">
        <f t="shared" si="65"/>
        <v/>
      </c>
    </row>
    <row r="698" spans="1:8" x14ac:dyDescent="0.2">
      <c r="A698" s="38" t="str">
        <f t="shared" si="60"/>
        <v/>
      </c>
      <c r="B698" s="39" t="str">
        <f t="shared" si="61"/>
        <v/>
      </c>
      <c r="C698" s="40" t="str">
        <f t="shared" si="62"/>
        <v/>
      </c>
      <c r="D698" s="42"/>
      <c r="E698" s="40"/>
      <c r="F698" s="40" t="str">
        <f t="shared" si="63"/>
        <v/>
      </c>
      <c r="G698" s="40" t="str">
        <f t="shared" si="64"/>
        <v/>
      </c>
      <c r="H698" s="40" t="str">
        <f t="shared" si="65"/>
        <v/>
      </c>
    </row>
    <row r="699" spans="1:8" x14ac:dyDescent="0.2">
      <c r="A699" s="38" t="str">
        <f t="shared" si="60"/>
        <v/>
      </c>
      <c r="B699" s="39" t="str">
        <f t="shared" si="61"/>
        <v/>
      </c>
      <c r="C699" s="40" t="str">
        <f t="shared" si="62"/>
        <v/>
      </c>
      <c r="D699" s="42"/>
      <c r="E699" s="40"/>
      <c r="F699" s="40" t="str">
        <f t="shared" si="63"/>
        <v/>
      </c>
      <c r="G699" s="40" t="str">
        <f t="shared" si="64"/>
        <v/>
      </c>
      <c r="H699" s="40" t="str">
        <f t="shared" si="65"/>
        <v/>
      </c>
    </row>
    <row r="700" spans="1:8" x14ac:dyDescent="0.2">
      <c r="A700" s="38" t="str">
        <f t="shared" si="60"/>
        <v/>
      </c>
      <c r="B700" s="39" t="str">
        <f t="shared" si="61"/>
        <v/>
      </c>
      <c r="C700" s="40" t="str">
        <f t="shared" si="62"/>
        <v/>
      </c>
      <c r="D700" s="42"/>
      <c r="E700" s="40"/>
      <c r="F700" s="40" t="str">
        <f t="shared" si="63"/>
        <v/>
      </c>
      <c r="G700" s="40" t="str">
        <f t="shared" si="64"/>
        <v/>
      </c>
      <c r="H700" s="40" t="str">
        <f t="shared" si="65"/>
        <v/>
      </c>
    </row>
    <row r="701" spans="1:8" x14ac:dyDescent="0.2">
      <c r="A701" s="38" t="str">
        <f t="shared" si="60"/>
        <v/>
      </c>
      <c r="B701" s="39" t="str">
        <f t="shared" si="61"/>
        <v/>
      </c>
      <c r="C701" s="40" t="str">
        <f t="shared" si="62"/>
        <v/>
      </c>
      <c r="D701" s="42"/>
      <c r="E701" s="40"/>
      <c r="F701" s="40" t="str">
        <f t="shared" si="63"/>
        <v/>
      </c>
      <c r="G701" s="40" t="str">
        <f t="shared" si="64"/>
        <v/>
      </c>
      <c r="H701" s="40" t="str">
        <f t="shared" si="65"/>
        <v/>
      </c>
    </row>
    <row r="702" spans="1:8" x14ac:dyDescent="0.2">
      <c r="A702" s="38" t="str">
        <f t="shared" si="60"/>
        <v/>
      </c>
      <c r="B702" s="39" t="str">
        <f t="shared" si="61"/>
        <v/>
      </c>
      <c r="C702" s="40" t="str">
        <f t="shared" si="62"/>
        <v/>
      </c>
      <c r="D702" s="42"/>
      <c r="E702" s="40"/>
      <c r="F702" s="40" t="str">
        <f t="shared" si="63"/>
        <v/>
      </c>
      <c r="G702" s="40" t="str">
        <f t="shared" si="64"/>
        <v/>
      </c>
      <c r="H702" s="40" t="str">
        <f t="shared" si="65"/>
        <v/>
      </c>
    </row>
    <row r="703" spans="1:8" x14ac:dyDescent="0.2">
      <c r="A703" s="38" t="str">
        <f t="shared" si="60"/>
        <v/>
      </c>
      <c r="B703" s="39" t="str">
        <f t="shared" si="61"/>
        <v/>
      </c>
      <c r="C703" s="40" t="str">
        <f t="shared" si="62"/>
        <v/>
      </c>
      <c r="D703" s="42"/>
      <c r="E703" s="40"/>
      <c r="F703" s="40" t="str">
        <f t="shared" si="63"/>
        <v/>
      </c>
      <c r="G703" s="40" t="str">
        <f t="shared" si="64"/>
        <v/>
      </c>
      <c r="H703" s="40" t="str">
        <f t="shared" si="65"/>
        <v/>
      </c>
    </row>
    <row r="704" spans="1:8" x14ac:dyDescent="0.2">
      <c r="A704" s="38" t="str">
        <f t="shared" si="60"/>
        <v/>
      </c>
      <c r="B704" s="39" t="str">
        <f t="shared" si="61"/>
        <v/>
      </c>
      <c r="C704" s="40" t="str">
        <f t="shared" si="62"/>
        <v/>
      </c>
      <c r="D704" s="42"/>
      <c r="E704" s="40"/>
      <c r="F704" s="40" t="str">
        <f t="shared" si="63"/>
        <v/>
      </c>
      <c r="G704" s="40" t="str">
        <f t="shared" si="64"/>
        <v/>
      </c>
      <c r="H704" s="40" t="str">
        <f t="shared" si="65"/>
        <v/>
      </c>
    </row>
    <row r="705" spans="1:8" x14ac:dyDescent="0.2">
      <c r="A705" s="38" t="str">
        <f t="shared" si="60"/>
        <v/>
      </c>
      <c r="B705" s="39" t="str">
        <f t="shared" si="61"/>
        <v/>
      </c>
      <c r="C705" s="40" t="str">
        <f t="shared" si="62"/>
        <v/>
      </c>
      <c r="D705" s="42"/>
      <c r="E705" s="40"/>
      <c r="F705" s="40" t="str">
        <f t="shared" si="63"/>
        <v/>
      </c>
      <c r="G705" s="40" t="str">
        <f t="shared" si="64"/>
        <v/>
      </c>
      <c r="H705" s="40" t="str">
        <f t="shared" si="65"/>
        <v/>
      </c>
    </row>
    <row r="706" spans="1:8" x14ac:dyDescent="0.2">
      <c r="A706" s="38" t="str">
        <f t="shared" si="60"/>
        <v/>
      </c>
      <c r="B706" s="39" t="str">
        <f t="shared" si="61"/>
        <v/>
      </c>
      <c r="C706" s="40" t="str">
        <f t="shared" si="62"/>
        <v/>
      </c>
      <c r="D706" s="42"/>
      <c r="E706" s="40"/>
      <c r="F706" s="40" t="str">
        <f t="shared" si="63"/>
        <v/>
      </c>
      <c r="G706" s="40" t="str">
        <f t="shared" si="64"/>
        <v/>
      </c>
      <c r="H706" s="40" t="str">
        <f t="shared" si="65"/>
        <v/>
      </c>
    </row>
    <row r="707" spans="1:8" x14ac:dyDescent="0.2">
      <c r="A707" s="38" t="str">
        <f t="shared" si="60"/>
        <v/>
      </c>
      <c r="B707" s="39" t="str">
        <f t="shared" si="61"/>
        <v/>
      </c>
      <c r="C707" s="40" t="str">
        <f t="shared" si="62"/>
        <v/>
      </c>
      <c r="D707" s="42"/>
      <c r="E707" s="40"/>
      <c r="F707" s="40" t="str">
        <f t="shared" si="63"/>
        <v/>
      </c>
      <c r="G707" s="40" t="str">
        <f t="shared" si="64"/>
        <v/>
      </c>
      <c r="H707" s="40" t="str">
        <f t="shared" si="65"/>
        <v/>
      </c>
    </row>
    <row r="708" spans="1:8" x14ac:dyDescent="0.2">
      <c r="A708" s="38" t="str">
        <f t="shared" si="60"/>
        <v/>
      </c>
      <c r="B708" s="39" t="str">
        <f t="shared" si="61"/>
        <v/>
      </c>
      <c r="C708" s="40" t="str">
        <f t="shared" si="62"/>
        <v/>
      </c>
      <c r="D708" s="42"/>
      <c r="E708" s="40"/>
      <c r="F708" s="40" t="str">
        <f t="shared" si="63"/>
        <v/>
      </c>
      <c r="G708" s="40" t="str">
        <f t="shared" si="64"/>
        <v/>
      </c>
      <c r="H708" s="40" t="str">
        <f t="shared" si="65"/>
        <v/>
      </c>
    </row>
    <row r="709" spans="1:8" x14ac:dyDescent="0.2">
      <c r="A709" s="38" t="str">
        <f t="shared" si="60"/>
        <v/>
      </c>
      <c r="B709" s="39" t="str">
        <f t="shared" si="61"/>
        <v/>
      </c>
      <c r="C709" s="40" t="str">
        <f t="shared" si="62"/>
        <v/>
      </c>
      <c r="D709" s="42"/>
      <c r="E709" s="40"/>
      <c r="F709" s="40" t="str">
        <f t="shared" si="63"/>
        <v/>
      </c>
      <c r="G709" s="40" t="str">
        <f t="shared" si="64"/>
        <v/>
      </c>
      <c r="H709" s="40" t="str">
        <f t="shared" si="65"/>
        <v/>
      </c>
    </row>
    <row r="710" spans="1:8" x14ac:dyDescent="0.2">
      <c r="A710" s="38" t="str">
        <f t="shared" si="60"/>
        <v/>
      </c>
      <c r="B710" s="39" t="str">
        <f t="shared" si="61"/>
        <v/>
      </c>
      <c r="C710" s="40" t="str">
        <f t="shared" si="62"/>
        <v/>
      </c>
      <c r="D710" s="42"/>
      <c r="E710" s="40"/>
      <c r="F710" s="40" t="str">
        <f t="shared" si="63"/>
        <v/>
      </c>
      <c r="G710" s="40" t="str">
        <f t="shared" si="64"/>
        <v/>
      </c>
      <c r="H710" s="40" t="str">
        <f t="shared" si="65"/>
        <v/>
      </c>
    </row>
    <row r="711" spans="1:8" x14ac:dyDescent="0.2">
      <c r="A711" s="38" t="str">
        <f t="shared" si="60"/>
        <v/>
      </c>
      <c r="B711" s="39" t="str">
        <f t="shared" si="61"/>
        <v/>
      </c>
      <c r="C711" s="40" t="str">
        <f t="shared" si="62"/>
        <v/>
      </c>
      <c r="D711" s="42"/>
      <c r="E711" s="40"/>
      <c r="F711" s="40" t="str">
        <f t="shared" si="63"/>
        <v/>
      </c>
      <c r="G711" s="40" t="str">
        <f t="shared" si="64"/>
        <v/>
      </c>
      <c r="H711" s="40" t="str">
        <f t="shared" si="65"/>
        <v/>
      </c>
    </row>
    <row r="712" spans="1:8" x14ac:dyDescent="0.2">
      <c r="A712" s="38" t="str">
        <f t="shared" si="60"/>
        <v/>
      </c>
      <c r="B712" s="39" t="str">
        <f t="shared" si="61"/>
        <v/>
      </c>
      <c r="C712" s="40" t="str">
        <f t="shared" si="62"/>
        <v/>
      </c>
      <c r="D712" s="42"/>
      <c r="E712" s="40"/>
      <c r="F712" s="40" t="str">
        <f t="shared" si="63"/>
        <v/>
      </c>
      <c r="G712" s="40" t="str">
        <f t="shared" si="64"/>
        <v/>
      </c>
      <c r="H712" s="40" t="str">
        <f t="shared" si="65"/>
        <v/>
      </c>
    </row>
    <row r="713" spans="1:8" x14ac:dyDescent="0.2">
      <c r="A713" s="38" t="str">
        <f t="shared" si="60"/>
        <v/>
      </c>
      <c r="B713" s="39" t="str">
        <f t="shared" si="61"/>
        <v/>
      </c>
      <c r="C713" s="40" t="str">
        <f t="shared" si="62"/>
        <v/>
      </c>
      <c r="D713" s="42"/>
      <c r="E713" s="40"/>
      <c r="F713" s="40" t="str">
        <f t="shared" si="63"/>
        <v/>
      </c>
      <c r="G713" s="40" t="str">
        <f t="shared" si="64"/>
        <v/>
      </c>
      <c r="H713" s="40" t="str">
        <f t="shared" si="65"/>
        <v/>
      </c>
    </row>
    <row r="714" spans="1:8" x14ac:dyDescent="0.2">
      <c r="A714" s="38" t="str">
        <f t="shared" si="60"/>
        <v/>
      </c>
      <c r="B714" s="39" t="str">
        <f t="shared" si="61"/>
        <v/>
      </c>
      <c r="C714" s="40" t="str">
        <f t="shared" si="62"/>
        <v/>
      </c>
      <c r="D714" s="42"/>
      <c r="E714" s="40"/>
      <c r="F714" s="40" t="str">
        <f t="shared" si="63"/>
        <v/>
      </c>
      <c r="G714" s="40" t="str">
        <f t="shared" si="64"/>
        <v/>
      </c>
      <c r="H714" s="40" t="str">
        <f t="shared" si="65"/>
        <v/>
      </c>
    </row>
    <row r="715" spans="1:8" x14ac:dyDescent="0.2">
      <c r="A715" s="38" t="str">
        <f t="shared" si="60"/>
        <v/>
      </c>
      <c r="B715" s="39" t="str">
        <f t="shared" si="61"/>
        <v/>
      </c>
      <c r="C715" s="40" t="str">
        <f t="shared" si="62"/>
        <v/>
      </c>
      <c r="D715" s="42"/>
      <c r="E715" s="40"/>
      <c r="F715" s="40" t="str">
        <f t="shared" si="63"/>
        <v/>
      </c>
      <c r="G715" s="40" t="str">
        <f t="shared" si="64"/>
        <v/>
      </c>
      <c r="H715" s="40" t="str">
        <f t="shared" si="65"/>
        <v/>
      </c>
    </row>
    <row r="716" spans="1:8" x14ac:dyDescent="0.2">
      <c r="A716" s="38" t="str">
        <f t="shared" si="60"/>
        <v/>
      </c>
      <c r="B716" s="39" t="str">
        <f t="shared" si="61"/>
        <v/>
      </c>
      <c r="C716" s="40" t="str">
        <f t="shared" si="62"/>
        <v/>
      </c>
      <c r="D716" s="42"/>
      <c r="E716" s="40"/>
      <c r="F716" s="40" t="str">
        <f t="shared" si="63"/>
        <v/>
      </c>
      <c r="G716" s="40" t="str">
        <f t="shared" si="64"/>
        <v/>
      </c>
      <c r="H716" s="40" t="str">
        <f t="shared" si="65"/>
        <v/>
      </c>
    </row>
    <row r="717" spans="1:8" x14ac:dyDescent="0.2">
      <c r="A717" s="38" t="str">
        <f t="shared" si="60"/>
        <v/>
      </c>
      <c r="B717" s="39" t="str">
        <f t="shared" si="61"/>
        <v/>
      </c>
      <c r="C717" s="40" t="str">
        <f t="shared" si="62"/>
        <v/>
      </c>
      <c r="D717" s="42"/>
      <c r="E717" s="40"/>
      <c r="F717" s="40" t="str">
        <f t="shared" si="63"/>
        <v/>
      </c>
      <c r="G717" s="40" t="str">
        <f t="shared" si="64"/>
        <v/>
      </c>
      <c r="H717" s="40" t="str">
        <f t="shared" si="65"/>
        <v/>
      </c>
    </row>
    <row r="718" spans="1:8" x14ac:dyDescent="0.2">
      <c r="A718" s="38" t="str">
        <f t="shared" si="60"/>
        <v/>
      </c>
      <c r="B718" s="39" t="str">
        <f t="shared" si="61"/>
        <v/>
      </c>
      <c r="C718" s="40" t="str">
        <f t="shared" si="62"/>
        <v/>
      </c>
      <c r="D718" s="42"/>
      <c r="E718" s="40"/>
      <c r="F718" s="40" t="str">
        <f t="shared" si="63"/>
        <v/>
      </c>
      <c r="G718" s="40" t="str">
        <f t="shared" si="64"/>
        <v/>
      </c>
      <c r="H718" s="40" t="str">
        <f t="shared" si="65"/>
        <v/>
      </c>
    </row>
    <row r="719" spans="1:8" x14ac:dyDescent="0.2">
      <c r="A719" s="38" t="str">
        <f t="shared" si="60"/>
        <v/>
      </c>
      <c r="B719" s="39" t="str">
        <f t="shared" si="61"/>
        <v/>
      </c>
      <c r="C719" s="40" t="str">
        <f t="shared" si="62"/>
        <v/>
      </c>
      <c r="D719" s="42"/>
      <c r="E719" s="40"/>
      <c r="F719" s="40" t="str">
        <f t="shared" si="63"/>
        <v/>
      </c>
      <c r="G719" s="40" t="str">
        <f t="shared" si="64"/>
        <v/>
      </c>
      <c r="H719" s="40" t="str">
        <f t="shared" si="65"/>
        <v/>
      </c>
    </row>
    <row r="720" spans="1:8" x14ac:dyDescent="0.2">
      <c r="A720" s="38" t="str">
        <f t="shared" si="60"/>
        <v/>
      </c>
      <c r="B720" s="39" t="str">
        <f t="shared" si="61"/>
        <v/>
      </c>
      <c r="C720" s="40" t="str">
        <f t="shared" si="62"/>
        <v/>
      </c>
      <c r="D720" s="42"/>
      <c r="E720" s="40"/>
      <c r="F720" s="40" t="str">
        <f t="shared" si="63"/>
        <v/>
      </c>
      <c r="G720" s="40" t="str">
        <f t="shared" si="64"/>
        <v/>
      </c>
      <c r="H720" s="40" t="str">
        <f t="shared" si="65"/>
        <v/>
      </c>
    </row>
    <row r="721" spans="1:8" x14ac:dyDescent="0.2">
      <c r="A721" s="38" t="str">
        <f t="shared" si="60"/>
        <v/>
      </c>
      <c r="B721" s="39" t="str">
        <f t="shared" si="61"/>
        <v/>
      </c>
      <c r="C721" s="40" t="str">
        <f t="shared" si="62"/>
        <v/>
      </c>
      <c r="D721" s="42"/>
      <c r="E721" s="40"/>
      <c r="F721" s="40" t="str">
        <f t="shared" si="63"/>
        <v/>
      </c>
      <c r="G721" s="40" t="str">
        <f t="shared" si="64"/>
        <v/>
      </c>
      <c r="H721" s="40" t="str">
        <f t="shared" si="65"/>
        <v/>
      </c>
    </row>
    <row r="722" spans="1:8" x14ac:dyDescent="0.2">
      <c r="A722" s="38" t="str">
        <f t="shared" ref="A722:A785" si="66">IF(H721="","",IF(roundOpt,IF(OR(A721&gt;=nper,ROUND(H721,2)&lt;=0),"",A721+1),IF(OR(A721&gt;=nper,H721&lt;=0),"",A721+1)))</f>
        <v/>
      </c>
      <c r="B722" s="39" t="str">
        <f t="shared" ref="B722:B785" si="67">IF(A722="","",IF(OR(periods_per_year=26,periods_per_year=52),IF(periods_per_year=26,IF(A722=1,fpdate,B721+14),IF(periods_per_year=52,IF(A722=1,fpdate,B721+7),"n/a")),IF(periods_per_year=24,DATE(YEAR(fpdate),MONTH(fpdate)+(A722-1)/2+IF(AND(DAY(fpdate)&gt;=15,MOD(A722,2)=0),1,0),IF(MOD(A722,2)=0,IF(DAY(fpdate)&gt;=15,DAY(fpdate)-14,DAY(fpdate)+14),DAY(fpdate))),IF(DAY(DATE(YEAR(fpdate),MONTH(fpdate)+(A722-1)*months_per_period,DAY(fpdate)))&lt;&gt;DAY(fpdate),DATE(YEAR(fpdate),MONTH(fpdate)+(A722-1)*months_per_period+1,0),DATE(YEAR(fpdate),MONTH(fpdate)+(A722-1)*months_per_period,DAY(fpdate))))))</f>
        <v/>
      </c>
      <c r="C722" s="40" t="str">
        <f t="shared" ref="C722:C785" si="68">IF(A722="","",IF(roundOpt,IF(OR(A722=nper,payment&gt;ROUND((1+rate)*H721,2)),ROUND((1+rate)*H721,2),payment),IF(OR(A722=nper,payment&gt;(1+rate)*H721),(1+rate)*H721,payment)))</f>
        <v/>
      </c>
      <c r="D722" s="42"/>
      <c r="E722" s="40"/>
      <c r="F722" s="40" t="str">
        <f t="shared" ref="F722:F785" si="69">IF(A722="","",IF(AND(A722=1,pmtType=1),0,IF(roundOpt,ROUND(rate*H721,2),rate*H721)))</f>
        <v/>
      </c>
      <c r="G722" s="40" t="str">
        <f t="shared" ref="G722:G785" si="70">IF(A722="","",C722-F722+D722)</f>
        <v/>
      </c>
      <c r="H722" s="40" t="str">
        <f t="shared" ref="H722:H785" si="71">IF(A722="","",H721-G722)</f>
        <v/>
      </c>
    </row>
    <row r="723" spans="1:8" x14ac:dyDescent="0.2">
      <c r="A723" s="38" t="str">
        <f t="shared" si="66"/>
        <v/>
      </c>
      <c r="B723" s="39" t="str">
        <f t="shared" si="67"/>
        <v/>
      </c>
      <c r="C723" s="40" t="str">
        <f t="shared" si="68"/>
        <v/>
      </c>
      <c r="D723" s="42"/>
      <c r="E723" s="40"/>
      <c r="F723" s="40" t="str">
        <f t="shared" si="69"/>
        <v/>
      </c>
      <c r="G723" s="40" t="str">
        <f t="shared" si="70"/>
        <v/>
      </c>
      <c r="H723" s="40" t="str">
        <f t="shared" si="71"/>
        <v/>
      </c>
    </row>
    <row r="724" spans="1:8" x14ac:dyDescent="0.2">
      <c r="A724" s="38" t="str">
        <f t="shared" si="66"/>
        <v/>
      </c>
      <c r="B724" s="39" t="str">
        <f t="shared" si="67"/>
        <v/>
      </c>
      <c r="C724" s="40" t="str">
        <f t="shared" si="68"/>
        <v/>
      </c>
      <c r="D724" s="42"/>
      <c r="E724" s="40"/>
      <c r="F724" s="40" t="str">
        <f t="shared" si="69"/>
        <v/>
      </c>
      <c r="G724" s="40" t="str">
        <f t="shared" si="70"/>
        <v/>
      </c>
      <c r="H724" s="40" t="str">
        <f t="shared" si="71"/>
        <v/>
      </c>
    </row>
    <row r="725" spans="1:8" x14ac:dyDescent="0.2">
      <c r="A725" s="38" t="str">
        <f t="shared" si="66"/>
        <v/>
      </c>
      <c r="B725" s="39" t="str">
        <f t="shared" si="67"/>
        <v/>
      </c>
      <c r="C725" s="40" t="str">
        <f t="shared" si="68"/>
        <v/>
      </c>
      <c r="D725" s="42"/>
      <c r="E725" s="40"/>
      <c r="F725" s="40" t="str">
        <f t="shared" si="69"/>
        <v/>
      </c>
      <c r="G725" s="40" t="str">
        <f t="shared" si="70"/>
        <v/>
      </c>
      <c r="H725" s="40" t="str">
        <f t="shared" si="71"/>
        <v/>
      </c>
    </row>
    <row r="726" spans="1:8" x14ac:dyDescent="0.2">
      <c r="A726" s="38" t="str">
        <f t="shared" si="66"/>
        <v/>
      </c>
      <c r="B726" s="39" t="str">
        <f t="shared" si="67"/>
        <v/>
      </c>
      <c r="C726" s="40" t="str">
        <f t="shared" si="68"/>
        <v/>
      </c>
      <c r="D726" s="42"/>
      <c r="E726" s="40"/>
      <c r="F726" s="40" t="str">
        <f t="shared" si="69"/>
        <v/>
      </c>
      <c r="G726" s="40" t="str">
        <f t="shared" si="70"/>
        <v/>
      </c>
      <c r="H726" s="40" t="str">
        <f t="shared" si="71"/>
        <v/>
      </c>
    </row>
    <row r="727" spans="1:8" x14ac:dyDescent="0.2">
      <c r="A727" s="38" t="str">
        <f t="shared" si="66"/>
        <v/>
      </c>
      <c r="B727" s="39" t="str">
        <f t="shared" si="67"/>
        <v/>
      </c>
      <c r="C727" s="40" t="str">
        <f t="shared" si="68"/>
        <v/>
      </c>
      <c r="D727" s="42"/>
      <c r="E727" s="40"/>
      <c r="F727" s="40" t="str">
        <f t="shared" si="69"/>
        <v/>
      </c>
      <c r="G727" s="40" t="str">
        <f t="shared" si="70"/>
        <v/>
      </c>
      <c r="H727" s="40" t="str">
        <f t="shared" si="71"/>
        <v/>
      </c>
    </row>
    <row r="728" spans="1:8" x14ac:dyDescent="0.2">
      <c r="A728" s="38" t="str">
        <f t="shared" si="66"/>
        <v/>
      </c>
      <c r="B728" s="39" t="str">
        <f t="shared" si="67"/>
        <v/>
      </c>
      <c r="C728" s="40" t="str">
        <f t="shared" si="68"/>
        <v/>
      </c>
      <c r="D728" s="42"/>
      <c r="E728" s="40"/>
      <c r="F728" s="40" t="str">
        <f t="shared" si="69"/>
        <v/>
      </c>
      <c r="G728" s="40" t="str">
        <f t="shared" si="70"/>
        <v/>
      </c>
      <c r="H728" s="40" t="str">
        <f t="shared" si="71"/>
        <v/>
      </c>
    </row>
    <row r="729" spans="1:8" x14ac:dyDescent="0.2">
      <c r="A729" s="38" t="str">
        <f t="shared" si="66"/>
        <v/>
      </c>
      <c r="B729" s="39" t="str">
        <f t="shared" si="67"/>
        <v/>
      </c>
      <c r="C729" s="40" t="str">
        <f t="shared" si="68"/>
        <v/>
      </c>
      <c r="D729" s="42"/>
      <c r="E729" s="40"/>
      <c r="F729" s="40" t="str">
        <f t="shared" si="69"/>
        <v/>
      </c>
      <c r="G729" s="40" t="str">
        <f t="shared" si="70"/>
        <v/>
      </c>
      <c r="H729" s="40" t="str">
        <f t="shared" si="71"/>
        <v/>
      </c>
    </row>
    <row r="730" spans="1:8" x14ac:dyDescent="0.2">
      <c r="A730" s="38" t="str">
        <f t="shared" si="66"/>
        <v/>
      </c>
      <c r="B730" s="39" t="str">
        <f t="shared" si="67"/>
        <v/>
      </c>
      <c r="C730" s="40" t="str">
        <f t="shared" si="68"/>
        <v/>
      </c>
      <c r="D730" s="42"/>
      <c r="E730" s="40"/>
      <c r="F730" s="40" t="str">
        <f t="shared" si="69"/>
        <v/>
      </c>
      <c r="G730" s="40" t="str">
        <f t="shared" si="70"/>
        <v/>
      </c>
      <c r="H730" s="40" t="str">
        <f t="shared" si="71"/>
        <v/>
      </c>
    </row>
    <row r="731" spans="1:8" x14ac:dyDescent="0.2">
      <c r="A731" s="38" t="str">
        <f t="shared" si="66"/>
        <v/>
      </c>
      <c r="B731" s="39" t="str">
        <f t="shared" si="67"/>
        <v/>
      </c>
      <c r="C731" s="40" t="str">
        <f t="shared" si="68"/>
        <v/>
      </c>
      <c r="D731" s="42"/>
      <c r="E731" s="40"/>
      <c r="F731" s="40" t="str">
        <f t="shared" si="69"/>
        <v/>
      </c>
      <c r="G731" s="40" t="str">
        <f t="shared" si="70"/>
        <v/>
      </c>
      <c r="H731" s="40" t="str">
        <f t="shared" si="71"/>
        <v/>
      </c>
    </row>
    <row r="732" spans="1:8" x14ac:dyDescent="0.2">
      <c r="A732" s="38" t="str">
        <f t="shared" si="66"/>
        <v/>
      </c>
      <c r="B732" s="39" t="str">
        <f t="shared" si="67"/>
        <v/>
      </c>
      <c r="C732" s="40" t="str">
        <f t="shared" si="68"/>
        <v/>
      </c>
      <c r="D732" s="42"/>
      <c r="E732" s="40"/>
      <c r="F732" s="40" t="str">
        <f t="shared" si="69"/>
        <v/>
      </c>
      <c r="G732" s="40" t="str">
        <f t="shared" si="70"/>
        <v/>
      </c>
      <c r="H732" s="40" t="str">
        <f t="shared" si="71"/>
        <v/>
      </c>
    </row>
    <row r="733" spans="1:8" x14ac:dyDescent="0.2">
      <c r="A733" s="38" t="str">
        <f t="shared" si="66"/>
        <v/>
      </c>
      <c r="B733" s="39" t="str">
        <f t="shared" si="67"/>
        <v/>
      </c>
      <c r="C733" s="40" t="str">
        <f t="shared" si="68"/>
        <v/>
      </c>
      <c r="D733" s="42"/>
      <c r="E733" s="40"/>
      <c r="F733" s="40" t="str">
        <f t="shared" si="69"/>
        <v/>
      </c>
      <c r="G733" s="40" t="str">
        <f t="shared" si="70"/>
        <v/>
      </c>
      <c r="H733" s="40" t="str">
        <f t="shared" si="71"/>
        <v/>
      </c>
    </row>
    <row r="734" spans="1:8" x14ac:dyDescent="0.2">
      <c r="A734" s="38" t="str">
        <f t="shared" si="66"/>
        <v/>
      </c>
      <c r="B734" s="39" t="str">
        <f t="shared" si="67"/>
        <v/>
      </c>
      <c r="C734" s="40" t="str">
        <f t="shared" si="68"/>
        <v/>
      </c>
      <c r="D734" s="42"/>
      <c r="E734" s="40"/>
      <c r="F734" s="40" t="str">
        <f t="shared" si="69"/>
        <v/>
      </c>
      <c r="G734" s="40" t="str">
        <f t="shared" si="70"/>
        <v/>
      </c>
      <c r="H734" s="40" t="str">
        <f t="shared" si="71"/>
        <v/>
      </c>
    </row>
    <row r="735" spans="1:8" x14ac:dyDescent="0.2">
      <c r="A735" s="38" t="str">
        <f t="shared" si="66"/>
        <v/>
      </c>
      <c r="B735" s="39" t="str">
        <f t="shared" si="67"/>
        <v/>
      </c>
      <c r="C735" s="40" t="str">
        <f t="shared" si="68"/>
        <v/>
      </c>
      <c r="D735" s="42"/>
      <c r="E735" s="40"/>
      <c r="F735" s="40" t="str">
        <f t="shared" si="69"/>
        <v/>
      </c>
      <c r="G735" s="40" t="str">
        <f t="shared" si="70"/>
        <v/>
      </c>
      <c r="H735" s="40" t="str">
        <f t="shared" si="71"/>
        <v/>
      </c>
    </row>
    <row r="736" spans="1:8" x14ac:dyDescent="0.2">
      <c r="A736" s="38" t="str">
        <f t="shared" si="66"/>
        <v/>
      </c>
      <c r="B736" s="39" t="str">
        <f t="shared" si="67"/>
        <v/>
      </c>
      <c r="C736" s="40" t="str">
        <f t="shared" si="68"/>
        <v/>
      </c>
      <c r="D736" s="42"/>
      <c r="E736" s="40"/>
      <c r="F736" s="40" t="str">
        <f t="shared" si="69"/>
        <v/>
      </c>
      <c r="G736" s="40" t="str">
        <f t="shared" si="70"/>
        <v/>
      </c>
      <c r="H736" s="40" t="str">
        <f t="shared" si="71"/>
        <v/>
      </c>
    </row>
    <row r="737" spans="1:8" x14ac:dyDescent="0.2">
      <c r="A737" s="38" t="str">
        <f t="shared" si="66"/>
        <v/>
      </c>
      <c r="B737" s="39" t="str">
        <f t="shared" si="67"/>
        <v/>
      </c>
      <c r="C737" s="40" t="str">
        <f t="shared" si="68"/>
        <v/>
      </c>
      <c r="D737" s="42"/>
      <c r="E737" s="40"/>
      <c r="F737" s="40" t="str">
        <f t="shared" si="69"/>
        <v/>
      </c>
      <c r="G737" s="40" t="str">
        <f t="shared" si="70"/>
        <v/>
      </c>
      <c r="H737" s="40" t="str">
        <f t="shared" si="71"/>
        <v/>
      </c>
    </row>
    <row r="738" spans="1:8" x14ac:dyDescent="0.2">
      <c r="A738" s="38" t="str">
        <f t="shared" si="66"/>
        <v/>
      </c>
      <c r="B738" s="39" t="str">
        <f t="shared" si="67"/>
        <v/>
      </c>
      <c r="C738" s="40" t="str">
        <f t="shared" si="68"/>
        <v/>
      </c>
      <c r="D738" s="42"/>
      <c r="E738" s="40"/>
      <c r="F738" s="40" t="str">
        <f t="shared" si="69"/>
        <v/>
      </c>
      <c r="G738" s="40" t="str">
        <f t="shared" si="70"/>
        <v/>
      </c>
      <c r="H738" s="40" t="str">
        <f t="shared" si="71"/>
        <v/>
      </c>
    </row>
    <row r="739" spans="1:8" x14ac:dyDescent="0.2">
      <c r="A739" s="38" t="str">
        <f t="shared" si="66"/>
        <v/>
      </c>
      <c r="B739" s="39" t="str">
        <f t="shared" si="67"/>
        <v/>
      </c>
      <c r="C739" s="40" t="str">
        <f t="shared" si="68"/>
        <v/>
      </c>
      <c r="D739" s="42"/>
      <c r="E739" s="40"/>
      <c r="F739" s="40" t="str">
        <f t="shared" si="69"/>
        <v/>
      </c>
      <c r="G739" s="40" t="str">
        <f t="shared" si="70"/>
        <v/>
      </c>
      <c r="H739" s="40" t="str">
        <f t="shared" si="71"/>
        <v/>
      </c>
    </row>
    <row r="740" spans="1:8" x14ac:dyDescent="0.2">
      <c r="A740" s="38" t="str">
        <f t="shared" si="66"/>
        <v/>
      </c>
      <c r="B740" s="39" t="str">
        <f t="shared" si="67"/>
        <v/>
      </c>
      <c r="C740" s="40" t="str">
        <f t="shared" si="68"/>
        <v/>
      </c>
      <c r="D740" s="42"/>
      <c r="E740" s="40"/>
      <c r="F740" s="40" t="str">
        <f t="shared" si="69"/>
        <v/>
      </c>
      <c r="G740" s="40" t="str">
        <f t="shared" si="70"/>
        <v/>
      </c>
      <c r="H740" s="40" t="str">
        <f t="shared" si="71"/>
        <v/>
      </c>
    </row>
    <row r="741" spans="1:8" x14ac:dyDescent="0.2">
      <c r="A741" s="38" t="str">
        <f t="shared" si="66"/>
        <v/>
      </c>
      <c r="B741" s="39" t="str">
        <f t="shared" si="67"/>
        <v/>
      </c>
      <c r="C741" s="40" t="str">
        <f t="shared" si="68"/>
        <v/>
      </c>
      <c r="D741" s="42"/>
      <c r="E741" s="40"/>
      <c r="F741" s="40" t="str">
        <f t="shared" si="69"/>
        <v/>
      </c>
      <c r="G741" s="40" t="str">
        <f t="shared" si="70"/>
        <v/>
      </c>
      <c r="H741" s="40" t="str">
        <f t="shared" si="71"/>
        <v/>
      </c>
    </row>
    <row r="742" spans="1:8" x14ac:dyDescent="0.2">
      <c r="A742" s="38" t="str">
        <f t="shared" si="66"/>
        <v/>
      </c>
      <c r="B742" s="39" t="str">
        <f t="shared" si="67"/>
        <v/>
      </c>
      <c r="C742" s="40" t="str">
        <f t="shared" si="68"/>
        <v/>
      </c>
      <c r="D742" s="42"/>
      <c r="E742" s="40"/>
      <c r="F742" s="40" t="str">
        <f t="shared" si="69"/>
        <v/>
      </c>
      <c r="G742" s="40" t="str">
        <f t="shared" si="70"/>
        <v/>
      </c>
      <c r="H742" s="40" t="str">
        <f t="shared" si="71"/>
        <v/>
      </c>
    </row>
    <row r="743" spans="1:8" x14ac:dyDescent="0.2">
      <c r="A743" s="38" t="str">
        <f t="shared" si="66"/>
        <v/>
      </c>
      <c r="B743" s="39" t="str">
        <f t="shared" si="67"/>
        <v/>
      </c>
      <c r="C743" s="40" t="str">
        <f t="shared" si="68"/>
        <v/>
      </c>
      <c r="D743" s="42"/>
      <c r="E743" s="40"/>
      <c r="F743" s="40" t="str">
        <f t="shared" si="69"/>
        <v/>
      </c>
      <c r="G743" s="40" t="str">
        <f t="shared" si="70"/>
        <v/>
      </c>
      <c r="H743" s="40" t="str">
        <f t="shared" si="71"/>
        <v/>
      </c>
    </row>
    <row r="744" spans="1:8" x14ac:dyDescent="0.2">
      <c r="A744" s="38" t="str">
        <f t="shared" si="66"/>
        <v/>
      </c>
      <c r="B744" s="39" t="str">
        <f t="shared" si="67"/>
        <v/>
      </c>
      <c r="C744" s="40" t="str">
        <f t="shared" si="68"/>
        <v/>
      </c>
      <c r="D744" s="42"/>
      <c r="E744" s="40"/>
      <c r="F744" s="40" t="str">
        <f t="shared" si="69"/>
        <v/>
      </c>
      <c r="G744" s="40" t="str">
        <f t="shared" si="70"/>
        <v/>
      </c>
      <c r="H744" s="40" t="str">
        <f t="shared" si="71"/>
        <v/>
      </c>
    </row>
    <row r="745" spans="1:8" x14ac:dyDescent="0.2">
      <c r="A745" s="38" t="str">
        <f t="shared" si="66"/>
        <v/>
      </c>
      <c r="B745" s="39" t="str">
        <f t="shared" si="67"/>
        <v/>
      </c>
      <c r="C745" s="40" t="str">
        <f t="shared" si="68"/>
        <v/>
      </c>
      <c r="D745" s="42"/>
      <c r="E745" s="40"/>
      <c r="F745" s="40" t="str">
        <f t="shared" si="69"/>
        <v/>
      </c>
      <c r="G745" s="40" t="str">
        <f t="shared" si="70"/>
        <v/>
      </c>
      <c r="H745" s="40" t="str">
        <f t="shared" si="71"/>
        <v/>
      </c>
    </row>
    <row r="746" spans="1:8" x14ac:dyDescent="0.2">
      <c r="A746" s="38" t="str">
        <f t="shared" si="66"/>
        <v/>
      </c>
      <c r="B746" s="39" t="str">
        <f t="shared" si="67"/>
        <v/>
      </c>
      <c r="C746" s="40" t="str">
        <f t="shared" si="68"/>
        <v/>
      </c>
      <c r="D746" s="42"/>
      <c r="E746" s="40"/>
      <c r="F746" s="40" t="str">
        <f t="shared" si="69"/>
        <v/>
      </c>
      <c r="G746" s="40" t="str">
        <f t="shared" si="70"/>
        <v/>
      </c>
      <c r="H746" s="40" t="str">
        <f t="shared" si="71"/>
        <v/>
      </c>
    </row>
    <row r="747" spans="1:8" x14ac:dyDescent="0.2">
      <c r="A747" s="38" t="str">
        <f t="shared" si="66"/>
        <v/>
      </c>
      <c r="B747" s="39" t="str">
        <f t="shared" si="67"/>
        <v/>
      </c>
      <c r="C747" s="40" t="str">
        <f t="shared" si="68"/>
        <v/>
      </c>
      <c r="D747" s="42"/>
      <c r="E747" s="40"/>
      <c r="F747" s="40" t="str">
        <f t="shared" si="69"/>
        <v/>
      </c>
      <c r="G747" s="40" t="str">
        <f t="shared" si="70"/>
        <v/>
      </c>
      <c r="H747" s="40" t="str">
        <f t="shared" si="71"/>
        <v/>
      </c>
    </row>
    <row r="748" spans="1:8" x14ac:dyDescent="0.2">
      <c r="A748" s="38" t="str">
        <f t="shared" si="66"/>
        <v/>
      </c>
      <c r="B748" s="39" t="str">
        <f t="shared" si="67"/>
        <v/>
      </c>
      <c r="C748" s="40" t="str">
        <f t="shared" si="68"/>
        <v/>
      </c>
      <c r="D748" s="42"/>
      <c r="E748" s="40"/>
      <c r="F748" s="40" t="str">
        <f t="shared" si="69"/>
        <v/>
      </c>
      <c r="G748" s="40" t="str">
        <f t="shared" si="70"/>
        <v/>
      </c>
      <c r="H748" s="40" t="str">
        <f t="shared" si="71"/>
        <v/>
      </c>
    </row>
    <row r="749" spans="1:8" x14ac:dyDescent="0.2">
      <c r="A749" s="38" t="str">
        <f t="shared" si="66"/>
        <v/>
      </c>
      <c r="B749" s="39" t="str">
        <f t="shared" si="67"/>
        <v/>
      </c>
      <c r="C749" s="40" t="str">
        <f t="shared" si="68"/>
        <v/>
      </c>
      <c r="D749" s="42"/>
      <c r="E749" s="40"/>
      <c r="F749" s="40" t="str">
        <f t="shared" si="69"/>
        <v/>
      </c>
      <c r="G749" s="40" t="str">
        <f t="shared" si="70"/>
        <v/>
      </c>
      <c r="H749" s="40" t="str">
        <f t="shared" si="71"/>
        <v/>
      </c>
    </row>
    <row r="750" spans="1:8" x14ac:dyDescent="0.2">
      <c r="A750" s="38" t="str">
        <f t="shared" si="66"/>
        <v/>
      </c>
      <c r="B750" s="39" t="str">
        <f t="shared" si="67"/>
        <v/>
      </c>
      <c r="C750" s="40" t="str">
        <f t="shared" si="68"/>
        <v/>
      </c>
      <c r="D750" s="42"/>
      <c r="E750" s="40"/>
      <c r="F750" s="40" t="str">
        <f t="shared" si="69"/>
        <v/>
      </c>
      <c r="G750" s="40" t="str">
        <f t="shared" si="70"/>
        <v/>
      </c>
      <c r="H750" s="40" t="str">
        <f t="shared" si="71"/>
        <v/>
      </c>
    </row>
    <row r="751" spans="1:8" x14ac:dyDescent="0.2">
      <c r="A751" s="38" t="str">
        <f t="shared" si="66"/>
        <v/>
      </c>
      <c r="B751" s="39" t="str">
        <f t="shared" si="67"/>
        <v/>
      </c>
      <c r="C751" s="40" t="str">
        <f t="shared" si="68"/>
        <v/>
      </c>
      <c r="D751" s="42"/>
      <c r="E751" s="40"/>
      <c r="F751" s="40" t="str">
        <f t="shared" si="69"/>
        <v/>
      </c>
      <c r="G751" s="40" t="str">
        <f t="shared" si="70"/>
        <v/>
      </c>
      <c r="H751" s="40" t="str">
        <f t="shared" si="71"/>
        <v/>
      </c>
    </row>
    <row r="752" spans="1:8" x14ac:dyDescent="0.2">
      <c r="A752" s="38" t="str">
        <f t="shared" si="66"/>
        <v/>
      </c>
      <c r="B752" s="39" t="str">
        <f t="shared" si="67"/>
        <v/>
      </c>
      <c r="C752" s="40" t="str">
        <f t="shared" si="68"/>
        <v/>
      </c>
      <c r="D752" s="42"/>
      <c r="E752" s="40"/>
      <c r="F752" s="40" t="str">
        <f t="shared" si="69"/>
        <v/>
      </c>
      <c r="G752" s="40" t="str">
        <f t="shared" si="70"/>
        <v/>
      </c>
      <c r="H752" s="40" t="str">
        <f t="shared" si="71"/>
        <v/>
      </c>
    </row>
    <row r="753" spans="1:8" x14ac:dyDescent="0.2">
      <c r="A753" s="38" t="str">
        <f t="shared" si="66"/>
        <v/>
      </c>
      <c r="B753" s="39" t="str">
        <f t="shared" si="67"/>
        <v/>
      </c>
      <c r="C753" s="40" t="str">
        <f t="shared" si="68"/>
        <v/>
      </c>
      <c r="D753" s="42"/>
      <c r="E753" s="40"/>
      <c r="F753" s="40" t="str">
        <f t="shared" si="69"/>
        <v/>
      </c>
      <c r="G753" s="40" t="str">
        <f t="shared" si="70"/>
        <v/>
      </c>
      <c r="H753" s="40" t="str">
        <f t="shared" si="71"/>
        <v/>
      </c>
    </row>
    <row r="754" spans="1:8" x14ac:dyDescent="0.2">
      <c r="A754" s="38" t="str">
        <f t="shared" si="66"/>
        <v/>
      </c>
      <c r="B754" s="39" t="str">
        <f t="shared" si="67"/>
        <v/>
      </c>
      <c r="C754" s="40" t="str">
        <f t="shared" si="68"/>
        <v/>
      </c>
      <c r="D754" s="42"/>
      <c r="E754" s="40"/>
      <c r="F754" s="40" t="str">
        <f t="shared" si="69"/>
        <v/>
      </c>
      <c r="G754" s="40" t="str">
        <f t="shared" si="70"/>
        <v/>
      </c>
      <c r="H754" s="40" t="str">
        <f t="shared" si="71"/>
        <v/>
      </c>
    </row>
    <row r="755" spans="1:8" x14ac:dyDescent="0.2">
      <c r="A755" s="38" t="str">
        <f t="shared" si="66"/>
        <v/>
      </c>
      <c r="B755" s="39" t="str">
        <f t="shared" si="67"/>
        <v/>
      </c>
      <c r="C755" s="40" t="str">
        <f t="shared" si="68"/>
        <v/>
      </c>
      <c r="D755" s="42"/>
      <c r="E755" s="40"/>
      <c r="F755" s="40" t="str">
        <f t="shared" si="69"/>
        <v/>
      </c>
      <c r="G755" s="40" t="str">
        <f t="shared" si="70"/>
        <v/>
      </c>
      <c r="H755" s="40" t="str">
        <f t="shared" si="71"/>
        <v/>
      </c>
    </row>
    <row r="756" spans="1:8" x14ac:dyDescent="0.2">
      <c r="A756" s="38" t="str">
        <f t="shared" si="66"/>
        <v/>
      </c>
      <c r="B756" s="39" t="str">
        <f t="shared" si="67"/>
        <v/>
      </c>
      <c r="C756" s="40" t="str">
        <f t="shared" si="68"/>
        <v/>
      </c>
      <c r="D756" s="42"/>
      <c r="E756" s="40"/>
      <c r="F756" s="40" t="str">
        <f t="shared" si="69"/>
        <v/>
      </c>
      <c r="G756" s="40" t="str">
        <f t="shared" si="70"/>
        <v/>
      </c>
      <c r="H756" s="40" t="str">
        <f t="shared" si="71"/>
        <v/>
      </c>
    </row>
    <row r="757" spans="1:8" x14ac:dyDescent="0.2">
      <c r="A757" s="38" t="str">
        <f t="shared" si="66"/>
        <v/>
      </c>
      <c r="B757" s="39" t="str">
        <f t="shared" si="67"/>
        <v/>
      </c>
      <c r="C757" s="40" t="str">
        <f t="shared" si="68"/>
        <v/>
      </c>
      <c r="D757" s="42"/>
      <c r="E757" s="40"/>
      <c r="F757" s="40" t="str">
        <f t="shared" si="69"/>
        <v/>
      </c>
      <c r="G757" s="40" t="str">
        <f t="shared" si="70"/>
        <v/>
      </c>
      <c r="H757" s="40" t="str">
        <f t="shared" si="71"/>
        <v/>
      </c>
    </row>
    <row r="758" spans="1:8" x14ac:dyDescent="0.2">
      <c r="A758" s="38" t="str">
        <f t="shared" si="66"/>
        <v/>
      </c>
      <c r="B758" s="39" t="str">
        <f t="shared" si="67"/>
        <v/>
      </c>
      <c r="C758" s="40" t="str">
        <f t="shared" si="68"/>
        <v/>
      </c>
      <c r="D758" s="42"/>
      <c r="E758" s="40"/>
      <c r="F758" s="40" t="str">
        <f t="shared" si="69"/>
        <v/>
      </c>
      <c r="G758" s="40" t="str">
        <f t="shared" si="70"/>
        <v/>
      </c>
      <c r="H758" s="40" t="str">
        <f t="shared" si="71"/>
        <v/>
      </c>
    </row>
    <row r="759" spans="1:8" x14ac:dyDescent="0.2">
      <c r="A759" s="38" t="str">
        <f t="shared" si="66"/>
        <v/>
      </c>
      <c r="B759" s="39" t="str">
        <f t="shared" si="67"/>
        <v/>
      </c>
      <c r="C759" s="40" t="str">
        <f t="shared" si="68"/>
        <v/>
      </c>
      <c r="D759" s="42"/>
      <c r="E759" s="40"/>
      <c r="F759" s="40" t="str">
        <f t="shared" si="69"/>
        <v/>
      </c>
      <c r="G759" s="40" t="str">
        <f t="shared" si="70"/>
        <v/>
      </c>
      <c r="H759" s="40" t="str">
        <f t="shared" si="71"/>
        <v/>
      </c>
    </row>
    <row r="760" spans="1:8" x14ac:dyDescent="0.2">
      <c r="A760" s="38" t="str">
        <f t="shared" si="66"/>
        <v/>
      </c>
      <c r="B760" s="39" t="str">
        <f t="shared" si="67"/>
        <v/>
      </c>
      <c r="C760" s="40" t="str">
        <f t="shared" si="68"/>
        <v/>
      </c>
      <c r="D760" s="42"/>
      <c r="E760" s="40"/>
      <c r="F760" s="40" t="str">
        <f t="shared" si="69"/>
        <v/>
      </c>
      <c r="G760" s="40" t="str">
        <f t="shared" si="70"/>
        <v/>
      </c>
      <c r="H760" s="40" t="str">
        <f t="shared" si="71"/>
        <v/>
      </c>
    </row>
    <row r="761" spans="1:8" x14ac:dyDescent="0.2">
      <c r="A761" s="38" t="str">
        <f t="shared" si="66"/>
        <v/>
      </c>
      <c r="B761" s="39" t="str">
        <f t="shared" si="67"/>
        <v/>
      </c>
      <c r="C761" s="40" t="str">
        <f t="shared" si="68"/>
        <v/>
      </c>
      <c r="D761" s="42"/>
      <c r="E761" s="40"/>
      <c r="F761" s="40" t="str">
        <f t="shared" si="69"/>
        <v/>
      </c>
      <c r="G761" s="40" t="str">
        <f t="shared" si="70"/>
        <v/>
      </c>
      <c r="H761" s="40" t="str">
        <f t="shared" si="71"/>
        <v/>
      </c>
    </row>
    <row r="762" spans="1:8" x14ac:dyDescent="0.2">
      <c r="A762" s="38" t="str">
        <f t="shared" si="66"/>
        <v/>
      </c>
      <c r="B762" s="39" t="str">
        <f t="shared" si="67"/>
        <v/>
      </c>
      <c r="C762" s="40" t="str">
        <f t="shared" si="68"/>
        <v/>
      </c>
      <c r="D762" s="42"/>
      <c r="E762" s="40"/>
      <c r="F762" s="40" t="str">
        <f t="shared" si="69"/>
        <v/>
      </c>
      <c r="G762" s="40" t="str">
        <f t="shared" si="70"/>
        <v/>
      </c>
      <c r="H762" s="40" t="str">
        <f t="shared" si="71"/>
        <v/>
      </c>
    </row>
    <row r="763" spans="1:8" x14ac:dyDescent="0.2">
      <c r="A763" s="38" t="str">
        <f t="shared" si="66"/>
        <v/>
      </c>
      <c r="B763" s="39" t="str">
        <f t="shared" si="67"/>
        <v/>
      </c>
      <c r="C763" s="40" t="str">
        <f t="shared" si="68"/>
        <v/>
      </c>
      <c r="D763" s="42"/>
      <c r="E763" s="40"/>
      <c r="F763" s="40" t="str">
        <f t="shared" si="69"/>
        <v/>
      </c>
      <c r="G763" s="40" t="str">
        <f t="shared" si="70"/>
        <v/>
      </c>
      <c r="H763" s="40" t="str">
        <f t="shared" si="71"/>
        <v/>
      </c>
    </row>
    <row r="764" spans="1:8" x14ac:dyDescent="0.2">
      <c r="A764" s="38" t="str">
        <f t="shared" si="66"/>
        <v/>
      </c>
      <c r="B764" s="39" t="str">
        <f t="shared" si="67"/>
        <v/>
      </c>
      <c r="C764" s="40" t="str">
        <f t="shared" si="68"/>
        <v/>
      </c>
      <c r="D764" s="42"/>
      <c r="E764" s="40"/>
      <c r="F764" s="40" t="str">
        <f t="shared" si="69"/>
        <v/>
      </c>
      <c r="G764" s="40" t="str">
        <f t="shared" si="70"/>
        <v/>
      </c>
      <c r="H764" s="40" t="str">
        <f t="shared" si="71"/>
        <v/>
      </c>
    </row>
    <row r="765" spans="1:8" x14ac:dyDescent="0.2">
      <c r="A765" s="38" t="str">
        <f t="shared" si="66"/>
        <v/>
      </c>
      <c r="B765" s="39" t="str">
        <f t="shared" si="67"/>
        <v/>
      </c>
      <c r="C765" s="40" t="str">
        <f t="shared" si="68"/>
        <v/>
      </c>
      <c r="D765" s="42"/>
      <c r="E765" s="40"/>
      <c r="F765" s="40" t="str">
        <f t="shared" si="69"/>
        <v/>
      </c>
      <c r="G765" s="40" t="str">
        <f t="shared" si="70"/>
        <v/>
      </c>
      <c r="H765" s="40" t="str">
        <f t="shared" si="71"/>
        <v/>
      </c>
    </row>
    <row r="766" spans="1:8" x14ac:dyDescent="0.2">
      <c r="A766" s="38" t="str">
        <f t="shared" si="66"/>
        <v/>
      </c>
      <c r="B766" s="39" t="str">
        <f t="shared" si="67"/>
        <v/>
      </c>
      <c r="C766" s="40" t="str">
        <f t="shared" si="68"/>
        <v/>
      </c>
      <c r="D766" s="42"/>
      <c r="E766" s="40"/>
      <c r="F766" s="40" t="str">
        <f t="shared" si="69"/>
        <v/>
      </c>
      <c r="G766" s="40" t="str">
        <f t="shared" si="70"/>
        <v/>
      </c>
      <c r="H766" s="40" t="str">
        <f t="shared" si="71"/>
        <v/>
      </c>
    </row>
    <row r="767" spans="1:8" x14ac:dyDescent="0.2">
      <c r="A767" s="38" t="str">
        <f t="shared" si="66"/>
        <v/>
      </c>
      <c r="B767" s="39" t="str">
        <f t="shared" si="67"/>
        <v/>
      </c>
      <c r="C767" s="40" t="str">
        <f t="shared" si="68"/>
        <v/>
      </c>
      <c r="D767" s="42"/>
      <c r="E767" s="40"/>
      <c r="F767" s="40" t="str">
        <f t="shared" si="69"/>
        <v/>
      </c>
      <c r="G767" s="40" t="str">
        <f t="shared" si="70"/>
        <v/>
      </c>
      <c r="H767" s="40" t="str">
        <f t="shared" si="71"/>
        <v/>
      </c>
    </row>
    <row r="768" spans="1:8" x14ac:dyDescent="0.2">
      <c r="A768" s="38" t="str">
        <f t="shared" si="66"/>
        <v/>
      </c>
      <c r="B768" s="39" t="str">
        <f t="shared" si="67"/>
        <v/>
      </c>
      <c r="C768" s="40" t="str">
        <f t="shared" si="68"/>
        <v/>
      </c>
      <c r="D768" s="42"/>
      <c r="E768" s="40"/>
      <c r="F768" s="40" t="str">
        <f t="shared" si="69"/>
        <v/>
      </c>
      <c r="G768" s="40" t="str">
        <f t="shared" si="70"/>
        <v/>
      </c>
      <c r="H768" s="40" t="str">
        <f t="shared" si="71"/>
        <v/>
      </c>
    </row>
    <row r="769" spans="1:8" x14ac:dyDescent="0.2">
      <c r="A769" s="38" t="str">
        <f t="shared" si="66"/>
        <v/>
      </c>
      <c r="B769" s="39" t="str">
        <f t="shared" si="67"/>
        <v/>
      </c>
      <c r="C769" s="40" t="str">
        <f t="shared" si="68"/>
        <v/>
      </c>
      <c r="D769" s="42"/>
      <c r="E769" s="40"/>
      <c r="F769" s="40" t="str">
        <f t="shared" si="69"/>
        <v/>
      </c>
      <c r="G769" s="40" t="str">
        <f t="shared" si="70"/>
        <v/>
      </c>
      <c r="H769" s="40" t="str">
        <f t="shared" si="71"/>
        <v/>
      </c>
    </row>
    <row r="770" spans="1:8" x14ac:dyDescent="0.2">
      <c r="A770" s="38" t="str">
        <f t="shared" si="66"/>
        <v/>
      </c>
      <c r="B770" s="39" t="str">
        <f t="shared" si="67"/>
        <v/>
      </c>
      <c r="C770" s="40" t="str">
        <f t="shared" si="68"/>
        <v/>
      </c>
      <c r="D770" s="42"/>
      <c r="E770" s="40"/>
      <c r="F770" s="40" t="str">
        <f t="shared" si="69"/>
        <v/>
      </c>
      <c r="G770" s="40" t="str">
        <f t="shared" si="70"/>
        <v/>
      </c>
      <c r="H770" s="40" t="str">
        <f t="shared" si="71"/>
        <v/>
      </c>
    </row>
    <row r="771" spans="1:8" x14ac:dyDescent="0.2">
      <c r="A771" s="38" t="str">
        <f t="shared" si="66"/>
        <v/>
      </c>
      <c r="B771" s="39" t="str">
        <f t="shared" si="67"/>
        <v/>
      </c>
      <c r="C771" s="40" t="str">
        <f t="shared" si="68"/>
        <v/>
      </c>
      <c r="D771" s="42"/>
      <c r="E771" s="40"/>
      <c r="F771" s="40" t="str">
        <f t="shared" si="69"/>
        <v/>
      </c>
      <c r="G771" s="40" t="str">
        <f t="shared" si="70"/>
        <v/>
      </c>
      <c r="H771" s="40" t="str">
        <f t="shared" si="71"/>
        <v/>
      </c>
    </row>
    <row r="772" spans="1:8" x14ac:dyDescent="0.2">
      <c r="A772" s="38" t="str">
        <f t="shared" si="66"/>
        <v/>
      </c>
      <c r="B772" s="39" t="str">
        <f t="shared" si="67"/>
        <v/>
      </c>
      <c r="C772" s="40" t="str">
        <f t="shared" si="68"/>
        <v/>
      </c>
      <c r="D772" s="42"/>
      <c r="E772" s="40"/>
      <c r="F772" s="40" t="str">
        <f t="shared" si="69"/>
        <v/>
      </c>
      <c r="G772" s="40" t="str">
        <f t="shared" si="70"/>
        <v/>
      </c>
      <c r="H772" s="40" t="str">
        <f t="shared" si="71"/>
        <v/>
      </c>
    </row>
    <row r="773" spans="1:8" x14ac:dyDescent="0.2">
      <c r="A773" s="38" t="str">
        <f t="shared" si="66"/>
        <v/>
      </c>
      <c r="B773" s="39" t="str">
        <f t="shared" si="67"/>
        <v/>
      </c>
      <c r="C773" s="40" t="str">
        <f t="shared" si="68"/>
        <v/>
      </c>
      <c r="D773" s="42"/>
      <c r="E773" s="40"/>
      <c r="F773" s="40" t="str">
        <f t="shared" si="69"/>
        <v/>
      </c>
      <c r="G773" s="40" t="str">
        <f t="shared" si="70"/>
        <v/>
      </c>
      <c r="H773" s="40" t="str">
        <f t="shared" si="71"/>
        <v/>
      </c>
    </row>
    <row r="774" spans="1:8" x14ac:dyDescent="0.2">
      <c r="A774" s="38" t="str">
        <f t="shared" si="66"/>
        <v/>
      </c>
      <c r="B774" s="39" t="str">
        <f t="shared" si="67"/>
        <v/>
      </c>
      <c r="C774" s="40" t="str">
        <f t="shared" si="68"/>
        <v/>
      </c>
      <c r="D774" s="42"/>
      <c r="E774" s="40"/>
      <c r="F774" s="40" t="str">
        <f t="shared" si="69"/>
        <v/>
      </c>
      <c r="G774" s="40" t="str">
        <f t="shared" si="70"/>
        <v/>
      </c>
      <c r="H774" s="40" t="str">
        <f t="shared" si="71"/>
        <v/>
      </c>
    </row>
    <row r="775" spans="1:8" x14ac:dyDescent="0.2">
      <c r="A775" s="38" t="str">
        <f t="shared" si="66"/>
        <v/>
      </c>
      <c r="B775" s="39" t="str">
        <f t="shared" si="67"/>
        <v/>
      </c>
      <c r="C775" s="40" t="str">
        <f t="shared" si="68"/>
        <v/>
      </c>
      <c r="D775" s="42"/>
      <c r="E775" s="40"/>
      <c r="F775" s="40" t="str">
        <f t="shared" si="69"/>
        <v/>
      </c>
      <c r="G775" s="40" t="str">
        <f t="shared" si="70"/>
        <v/>
      </c>
      <c r="H775" s="40" t="str">
        <f t="shared" si="71"/>
        <v/>
      </c>
    </row>
    <row r="776" spans="1:8" x14ac:dyDescent="0.2">
      <c r="A776" s="38" t="str">
        <f t="shared" si="66"/>
        <v/>
      </c>
      <c r="B776" s="39" t="str">
        <f t="shared" si="67"/>
        <v/>
      </c>
      <c r="C776" s="40" t="str">
        <f t="shared" si="68"/>
        <v/>
      </c>
      <c r="D776" s="42"/>
      <c r="E776" s="40"/>
      <c r="F776" s="40" t="str">
        <f t="shared" si="69"/>
        <v/>
      </c>
      <c r="G776" s="40" t="str">
        <f t="shared" si="70"/>
        <v/>
      </c>
      <c r="H776" s="40" t="str">
        <f t="shared" si="71"/>
        <v/>
      </c>
    </row>
    <row r="777" spans="1:8" x14ac:dyDescent="0.2">
      <c r="A777" s="38" t="str">
        <f t="shared" si="66"/>
        <v/>
      </c>
      <c r="B777" s="39" t="str">
        <f t="shared" si="67"/>
        <v/>
      </c>
      <c r="C777" s="40" t="str">
        <f t="shared" si="68"/>
        <v/>
      </c>
      <c r="D777" s="42"/>
      <c r="E777" s="40"/>
      <c r="F777" s="40" t="str">
        <f t="shared" si="69"/>
        <v/>
      </c>
      <c r="G777" s="40" t="str">
        <f t="shared" si="70"/>
        <v/>
      </c>
      <c r="H777" s="40" t="str">
        <f t="shared" si="71"/>
        <v/>
      </c>
    </row>
    <row r="778" spans="1:8" x14ac:dyDescent="0.2">
      <c r="A778" s="38" t="str">
        <f t="shared" si="66"/>
        <v/>
      </c>
      <c r="B778" s="39" t="str">
        <f t="shared" si="67"/>
        <v/>
      </c>
      <c r="C778" s="40" t="str">
        <f t="shared" si="68"/>
        <v/>
      </c>
      <c r="D778" s="42"/>
      <c r="E778" s="40"/>
      <c r="F778" s="40" t="str">
        <f t="shared" si="69"/>
        <v/>
      </c>
      <c r="G778" s="40" t="str">
        <f t="shared" si="70"/>
        <v/>
      </c>
      <c r="H778" s="40" t="str">
        <f t="shared" si="71"/>
        <v/>
      </c>
    </row>
    <row r="779" spans="1:8" x14ac:dyDescent="0.2">
      <c r="A779" s="38" t="str">
        <f t="shared" si="66"/>
        <v/>
      </c>
      <c r="B779" s="39" t="str">
        <f t="shared" si="67"/>
        <v/>
      </c>
      <c r="C779" s="40" t="str">
        <f t="shared" si="68"/>
        <v/>
      </c>
      <c r="D779" s="42"/>
      <c r="E779" s="40"/>
      <c r="F779" s="40" t="str">
        <f t="shared" si="69"/>
        <v/>
      </c>
      <c r="G779" s="40" t="str">
        <f t="shared" si="70"/>
        <v/>
      </c>
      <c r="H779" s="40" t="str">
        <f t="shared" si="71"/>
        <v/>
      </c>
    </row>
    <row r="780" spans="1:8" x14ac:dyDescent="0.2">
      <c r="A780" s="38" t="str">
        <f t="shared" si="66"/>
        <v/>
      </c>
      <c r="B780" s="39" t="str">
        <f t="shared" si="67"/>
        <v/>
      </c>
      <c r="C780" s="40" t="str">
        <f t="shared" si="68"/>
        <v/>
      </c>
      <c r="D780" s="42"/>
      <c r="E780" s="40"/>
      <c r="F780" s="40" t="str">
        <f t="shared" si="69"/>
        <v/>
      </c>
      <c r="G780" s="40" t="str">
        <f t="shared" si="70"/>
        <v/>
      </c>
      <c r="H780" s="40" t="str">
        <f t="shared" si="71"/>
        <v/>
      </c>
    </row>
    <row r="781" spans="1:8" x14ac:dyDescent="0.2">
      <c r="A781" s="38" t="str">
        <f t="shared" si="66"/>
        <v/>
      </c>
      <c r="B781" s="39" t="str">
        <f t="shared" si="67"/>
        <v/>
      </c>
      <c r="C781" s="40" t="str">
        <f t="shared" si="68"/>
        <v/>
      </c>
      <c r="D781" s="42"/>
      <c r="E781" s="40"/>
      <c r="F781" s="40" t="str">
        <f t="shared" si="69"/>
        <v/>
      </c>
      <c r="G781" s="40" t="str">
        <f t="shared" si="70"/>
        <v/>
      </c>
      <c r="H781" s="40" t="str">
        <f t="shared" si="71"/>
        <v/>
      </c>
    </row>
    <row r="782" spans="1:8" x14ac:dyDescent="0.2">
      <c r="A782" s="38" t="str">
        <f t="shared" si="66"/>
        <v/>
      </c>
      <c r="B782" s="39" t="str">
        <f t="shared" si="67"/>
        <v/>
      </c>
      <c r="C782" s="40" t="str">
        <f t="shared" si="68"/>
        <v/>
      </c>
      <c r="D782" s="42"/>
      <c r="E782" s="40"/>
      <c r="F782" s="40" t="str">
        <f t="shared" si="69"/>
        <v/>
      </c>
      <c r="G782" s="40" t="str">
        <f t="shared" si="70"/>
        <v/>
      </c>
      <c r="H782" s="40" t="str">
        <f t="shared" si="71"/>
        <v/>
      </c>
    </row>
    <row r="783" spans="1:8" x14ac:dyDescent="0.2">
      <c r="A783" s="38" t="str">
        <f t="shared" si="66"/>
        <v/>
      </c>
      <c r="B783" s="39" t="str">
        <f t="shared" si="67"/>
        <v/>
      </c>
      <c r="C783" s="40" t="str">
        <f t="shared" si="68"/>
        <v/>
      </c>
      <c r="D783" s="42"/>
      <c r="E783" s="40"/>
      <c r="F783" s="40" t="str">
        <f t="shared" si="69"/>
        <v/>
      </c>
      <c r="G783" s="40" t="str">
        <f t="shared" si="70"/>
        <v/>
      </c>
      <c r="H783" s="40" t="str">
        <f t="shared" si="71"/>
        <v/>
      </c>
    </row>
    <row r="784" spans="1:8" x14ac:dyDescent="0.2">
      <c r="A784" s="38" t="str">
        <f t="shared" si="66"/>
        <v/>
      </c>
      <c r="B784" s="39" t="str">
        <f t="shared" si="67"/>
        <v/>
      </c>
      <c r="C784" s="40" t="str">
        <f t="shared" si="68"/>
        <v/>
      </c>
      <c r="D784" s="42"/>
      <c r="E784" s="40"/>
      <c r="F784" s="40" t="str">
        <f t="shared" si="69"/>
        <v/>
      </c>
      <c r="G784" s="40" t="str">
        <f t="shared" si="70"/>
        <v/>
      </c>
      <c r="H784" s="40" t="str">
        <f t="shared" si="71"/>
        <v/>
      </c>
    </row>
    <row r="785" spans="1:8" x14ac:dyDescent="0.2">
      <c r="A785" s="38" t="str">
        <f t="shared" si="66"/>
        <v/>
      </c>
      <c r="B785" s="39" t="str">
        <f t="shared" si="67"/>
        <v/>
      </c>
      <c r="C785" s="40" t="str">
        <f t="shared" si="68"/>
        <v/>
      </c>
      <c r="D785" s="42"/>
      <c r="E785" s="40"/>
      <c r="F785" s="40" t="str">
        <f t="shared" si="69"/>
        <v/>
      </c>
      <c r="G785" s="40" t="str">
        <f t="shared" si="70"/>
        <v/>
      </c>
      <c r="H785" s="40" t="str">
        <f t="shared" si="71"/>
        <v/>
      </c>
    </row>
    <row r="786" spans="1:8" x14ac:dyDescent="0.2">
      <c r="A786" s="38" t="str">
        <f t="shared" ref="A786:A797" si="72">IF(H785="","",IF(roundOpt,IF(OR(A785&gt;=nper,ROUND(H785,2)&lt;=0),"",A785+1),IF(OR(A785&gt;=nper,H785&lt;=0),"",A785+1)))</f>
        <v/>
      </c>
      <c r="B786" s="39" t="str">
        <f t="shared" ref="B786:B797" si="73">IF(A786="","",IF(OR(periods_per_year=26,periods_per_year=52),IF(periods_per_year=26,IF(A786=1,fpdate,B785+14),IF(periods_per_year=52,IF(A786=1,fpdate,B785+7),"n/a")),IF(periods_per_year=24,DATE(YEAR(fpdate),MONTH(fpdate)+(A786-1)/2+IF(AND(DAY(fpdate)&gt;=15,MOD(A786,2)=0),1,0),IF(MOD(A786,2)=0,IF(DAY(fpdate)&gt;=15,DAY(fpdate)-14,DAY(fpdate)+14),DAY(fpdate))),IF(DAY(DATE(YEAR(fpdate),MONTH(fpdate)+(A786-1)*months_per_period,DAY(fpdate)))&lt;&gt;DAY(fpdate),DATE(YEAR(fpdate),MONTH(fpdate)+(A786-1)*months_per_period+1,0),DATE(YEAR(fpdate),MONTH(fpdate)+(A786-1)*months_per_period,DAY(fpdate))))))</f>
        <v/>
      </c>
      <c r="C786" s="40" t="str">
        <f t="shared" ref="C786:C797" si="74">IF(A786="","",IF(roundOpt,IF(OR(A786=nper,payment&gt;ROUND((1+rate)*H785,2)),ROUND((1+rate)*H785,2),payment),IF(OR(A786=nper,payment&gt;(1+rate)*H785),(1+rate)*H785,payment)))</f>
        <v/>
      </c>
      <c r="D786" s="42"/>
      <c r="E786" s="40"/>
      <c r="F786" s="40" t="str">
        <f t="shared" ref="F786:F797" si="75">IF(A786="","",IF(AND(A786=1,pmtType=1),0,IF(roundOpt,ROUND(rate*H785,2),rate*H785)))</f>
        <v/>
      </c>
      <c r="G786" s="40" t="str">
        <f t="shared" ref="G786:G797" si="76">IF(A786="","",C786-F786+D786)</f>
        <v/>
      </c>
      <c r="H786" s="40" t="str">
        <f t="shared" ref="H786:H797" si="77">IF(A786="","",H785-G786)</f>
        <v/>
      </c>
    </row>
    <row r="787" spans="1:8" x14ac:dyDescent="0.2">
      <c r="A787" s="38" t="str">
        <f t="shared" si="72"/>
        <v/>
      </c>
      <c r="B787" s="39" t="str">
        <f t="shared" si="73"/>
        <v/>
      </c>
      <c r="C787" s="40" t="str">
        <f t="shared" si="74"/>
        <v/>
      </c>
      <c r="D787" s="42"/>
      <c r="E787" s="40"/>
      <c r="F787" s="40" t="str">
        <f t="shared" si="75"/>
        <v/>
      </c>
      <c r="G787" s="40" t="str">
        <f t="shared" si="76"/>
        <v/>
      </c>
      <c r="H787" s="40" t="str">
        <f t="shared" si="77"/>
        <v/>
      </c>
    </row>
    <row r="788" spans="1:8" x14ac:dyDescent="0.2">
      <c r="A788" s="38" t="str">
        <f t="shared" si="72"/>
        <v/>
      </c>
      <c r="B788" s="39" t="str">
        <f t="shared" si="73"/>
        <v/>
      </c>
      <c r="C788" s="40" t="str">
        <f t="shared" si="74"/>
        <v/>
      </c>
      <c r="D788" s="42"/>
      <c r="E788" s="40"/>
      <c r="F788" s="40" t="str">
        <f t="shared" si="75"/>
        <v/>
      </c>
      <c r="G788" s="40" t="str">
        <f t="shared" si="76"/>
        <v/>
      </c>
      <c r="H788" s="40" t="str">
        <f t="shared" si="77"/>
        <v/>
      </c>
    </row>
    <row r="789" spans="1:8" x14ac:dyDescent="0.2">
      <c r="A789" s="38" t="str">
        <f t="shared" si="72"/>
        <v/>
      </c>
      <c r="B789" s="39" t="str">
        <f t="shared" si="73"/>
        <v/>
      </c>
      <c r="C789" s="40" t="str">
        <f t="shared" si="74"/>
        <v/>
      </c>
      <c r="D789" s="42"/>
      <c r="E789" s="40"/>
      <c r="F789" s="40" t="str">
        <f t="shared" si="75"/>
        <v/>
      </c>
      <c r="G789" s="40" t="str">
        <f t="shared" si="76"/>
        <v/>
      </c>
      <c r="H789" s="40" t="str">
        <f t="shared" si="77"/>
        <v/>
      </c>
    </row>
    <row r="790" spans="1:8" x14ac:dyDescent="0.2">
      <c r="A790" s="38" t="str">
        <f t="shared" si="72"/>
        <v/>
      </c>
      <c r="B790" s="39" t="str">
        <f t="shared" si="73"/>
        <v/>
      </c>
      <c r="C790" s="40" t="str">
        <f t="shared" si="74"/>
        <v/>
      </c>
      <c r="D790" s="42"/>
      <c r="E790" s="40"/>
      <c r="F790" s="40" t="str">
        <f t="shared" si="75"/>
        <v/>
      </c>
      <c r="G790" s="40" t="str">
        <f t="shared" si="76"/>
        <v/>
      </c>
      <c r="H790" s="40" t="str">
        <f t="shared" si="77"/>
        <v/>
      </c>
    </row>
    <row r="791" spans="1:8" x14ac:dyDescent="0.2">
      <c r="A791" s="38" t="str">
        <f t="shared" si="72"/>
        <v/>
      </c>
      <c r="B791" s="39" t="str">
        <f t="shared" si="73"/>
        <v/>
      </c>
      <c r="C791" s="40" t="str">
        <f t="shared" si="74"/>
        <v/>
      </c>
      <c r="D791" s="42"/>
      <c r="E791" s="40"/>
      <c r="F791" s="40" t="str">
        <f t="shared" si="75"/>
        <v/>
      </c>
      <c r="G791" s="40" t="str">
        <f t="shared" si="76"/>
        <v/>
      </c>
      <c r="H791" s="40" t="str">
        <f t="shared" si="77"/>
        <v/>
      </c>
    </row>
    <row r="792" spans="1:8" x14ac:dyDescent="0.2">
      <c r="A792" s="38" t="str">
        <f t="shared" si="72"/>
        <v/>
      </c>
      <c r="B792" s="39" t="str">
        <f t="shared" si="73"/>
        <v/>
      </c>
      <c r="C792" s="40" t="str">
        <f t="shared" si="74"/>
        <v/>
      </c>
      <c r="D792" s="42"/>
      <c r="E792" s="40"/>
      <c r="F792" s="40" t="str">
        <f t="shared" si="75"/>
        <v/>
      </c>
      <c r="G792" s="40" t="str">
        <f t="shared" si="76"/>
        <v/>
      </c>
      <c r="H792" s="40" t="str">
        <f t="shared" si="77"/>
        <v/>
      </c>
    </row>
    <row r="793" spans="1:8" x14ac:dyDescent="0.2">
      <c r="A793" s="38" t="str">
        <f t="shared" si="72"/>
        <v/>
      </c>
      <c r="B793" s="39" t="str">
        <f t="shared" si="73"/>
        <v/>
      </c>
      <c r="C793" s="40" t="str">
        <f t="shared" si="74"/>
        <v/>
      </c>
      <c r="D793" s="42"/>
      <c r="E793" s="40"/>
      <c r="F793" s="40" t="str">
        <f t="shared" si="75"/>
        <v/>
      </c>
      <c r="G793" s="40" t="str">
        <f t="shared" si="76"/>
        <v/>
      </c>
      <c r="H793" s="40" t="str">
        <f t="shared" si="77"/>
        <v/>
      </c>
    </row>
    <row r="794" spans="1:8" x14ac:dyDescent="0.2">
      <c r="A794" s="38" t="str">
        <f t="shared" si="72"/>
        <v/>
      </c>
      <c r="B794" s="39" t="str">
        <f t="shared" si="73"/>
        <v/>
      </c>
      <c r="C794" s="40" t="str">
        <f t="shared" si="74"/>
        <v/>
      </c>
      <c r="D794" s="42"/>
      <c r="E794" s="40"/>
      <c r="F794" s="40" t="str">
        <f t="shared" si="75"/>
        <v/>
      </c>
      <c r="G794" s="40" t="str">
        <f t="shared" si="76"/>
        <v/>
      </c>
      <c r="H794" s="40" t="str">
        <f t="shared" si="77"/>
        <v/>
      </c>
    </row>
    <row r="795" spans="1:8" x14ac:dyDescent="0.2">
      <c r="A795" s="38" t="str">
        <f t="shared" si="72"/>
        <v/>
      </c>
      <c r="B795" s="39" t="str">
        <f t="shared" si="73"/>
        <v/>
      </c>
      <c r="C795" s="40" t="str">
        <f t="shared" si="74"/>
        <v/>
      </c>
      <c r="D795" s="42"/>
      <c r="E795" s="40"/>
      <c r="F795" s="40" t="str">
        <f t="shared" si="75"/>
        <v/>
      </c>
      <c r="G795" s="40" t="str">
        <f t="shared" si="76"/>
        <v/>
      </c>
      <c r="H795" s="40" t="str">
        <f t="shared" si="77"/>
        <v/>
      </c>
    </row>
    <row r="796" spans="1:8" x14ac:dyDescent="0.2">
      <c r="A796" s="38" t="str">
        <f t="shared" si="72"/>
        <v/>
      </c>
      <c r="B796" s="39" t="str">
        <f t="shared" si="73"/>
        <v/>
      </c>
      <c r="C796" s="40" t="str">
        <f t="shared" si="74"/>
        <v/>
      </c>
      <c r="D796" s="42"/>
      <c r="E796" s="40"/>
      <c r="F796" s="40" t="str">
        <f t="shared" si="75"/>
        <v/>
      </c>
      <c r="G796" s="40" t="str">
        <f t="shared" si="76"/>
        <v/>
      </c>
      <c r="H796" s="40" t="str">
        <f t="shared" si="77"/>
        <v/>
      </c>
    </row>
    <row r="797" spans="1:8" x14ac:dyDescent="0.2">
      <c r="A797" s="38" t="str">
        <f t="shared" si="72"/>
        <v/>
      </c>
      <c r="B797" s="39" t="str">
        <f t="shared" si="73"/>
        <v/>
      </c>
      <c r="C797" s="40" t="str">
        <f t="shared" si="74"/>
        <v/>
      </c>
      <c r="D797" s="45"/>
      <c r="E797" s="40"/>
      <c r="F797" s="40" t="str">
        <f t="shared" si="75"/>
        <v/>
      </c>
      <c r="G797" s="40" t="str">
        <f t="shared" si="76"/>
        <v/>
      </c>
      <c r="H797" s="40" t="str">
        <f t="shared" si="77"/>
        <v/>
      </c>
    </row>
    <row r="798" spans="1:8" x14ac:dyDescent="0.2">
      <c r="A798" s="46"/>
      <c r="B798" s="46"/>
      <c r="C798" s="46"/>
      <c r="D798" s="47" t="s">
        <v>36</v>
      </c>
      <c r="E798" s="47" t="s">
        <v>36</v>
      </c>
      <c r="F798" s="46"/>
      <c r="G798" s="46"/>
      <c r="H798" s="46"/>
    </row>
  </sheetData>
  <sheetProtection password="8385" sheet="1" objects="1" scenarios="1" formatCells="0" formatColumns="0" formatRows="0"/>
  <phoneticPr fontId="27" type="noConversion"/>
  <conditionalFormatting sqref="A18:C797 E18:H797">
    <cfRule type="expression" dxfId="2" priority="1" stopIfTrue="1">
      <formula>MOD($A18,periods_per_year)=0</formula>
    </cfRule>
  </conditionalFormatting>
  <conditionalFormatting sqref="D10">
    <cfRule type="expression" dxfId="1" priority="2" stopIfTrue="1">
      <formula>compound_period&gt;periods_per_year</formula>
    </cfRule>
  </conditionalFormatting>
  <dataValidations count="2">
    <dataValidation type="list" showInputMessage="1" showErrorMessage="1" sqref="D11">
      <formula1>"End of Period, Beginning of Period"</formula1>
    </dataValidation>
    <dataValidation type="list" showInputMessage="1" showErrorMessage="1" sqref="D9:D10">
      <formula1>$K$5:$K$12</formula1>
    </dataValidation>
  </dataValidations>
  <hyperlinks>
    <hyperlink ref="A2" r:id="rId1"/>
  </hyperlinks>
  <pageMargins left="0.75" right="0.75" top="0.5" bottom="0.5" header="0.25" footer="0.25"/>
  <pageSetup fitToHeight="0" orientation="portrait" r:id="rId2"/>
  <headerFooter alignWithMargins="0">
    <oddHeader>&amp;RPage &amp;P of &amp;N</oddHeader>
  </headerFooter>
  <ignoredErrors>
    <ignoredError sqref="D10 H17"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locked="0" defaultSize="0" autoFill="0" autoLine="0" autoPict="0">
                <anchor moveWithCells="1">
                  <from>
                    <xdr:col>7</xdr:col>
                    <xdr:colOff>161925</xdr:colOff>
                    <xdr:row>13</xdr:row>
                    <xdr:rowOff>123825</xdr:rowOff>
                  </from>
                  <to>
                    <xdr:col>7</xdr:col>
                    <xdr:colOff>1028700</xdr:colOff>
                    <xdr:row>14</xdr:row>
                    <xdr:rowOff>180975</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7</xdr:col>
                    <xdr:colOff>161925</xdr:colOff>
                    <xdr:row>13</xdr:row>
                    <xdr:rowOff>123825</xdr:rowOff>
                  </from>
                  <to>
                    <xdr:col>7</xdr:col>
                    <xdr:colOff>1028700</xdr:colOff>
                    <xdr:row>14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802"/>
  <sheetViews>
    <sheetView showGridLines="0" workbookViewId="0">
      <selection activeCell="D8" sqref="D8"/>
    </sheetView>
  </sheetViews>
  <sheetFormatPr defaultRowHeight="12.75" x14ac:dyDescent="0.2"/>
  <cols>
    <col min="1" max="1" width="6.7109375" style="4" customWidth="1"/>
    <col min="2" max="2" width="10.42578125" style="4" customWidth="1"/>
    <col min="3" max="3" width="12.28515625" style="4" customWidth="1"/>
    <col min="4" max="4" width="15.5703125" style="4" customWidth="1"/>
    <col min="5" max="6" width="12.7109375" style="4" customWidth="1"/>
    <col min="7" max="7" width="15.42578125" style="4" customWidth="1"/>
    <col min="8" max="8" width="3.5703125" style="4" customWidth="1"/>
    <col min="9" max="16384" width="9.140625" style="4"/>
  </cols>
  <sheetData>
    <row r="1" spans="1:7" ht="24" customHeight="1" x14ac:dyDescent="0.35">
      <c r="A1" s="1" t="s">
        <v>37</v>
      </c>
      <c r="B1" s="48"/>
      <c r="C1" s="48"/>
      <c r="D1" s="48"/>
      <c r="E1" s="48"/>
      <c r="F1" s="48"/>
      <c r="G1" s="3"/>
    </row>
    <row r="2" spans="1:7" x14ac:dyDescent="0.2">
      <c r="A2" s="6" t="s">
        <v>2</v>
      </c>
      <c r="B2" s="5"/>
      <c r="C2" s="5"/>
      <c r="D2" s="5"/>
      <c r="E2" s="5"/>
      <c r="F2" s="5"/>
      <c r="G2" s="69" t="s">
        <v>1</v>
      </c>
    </row>
    <row r="3" spans="1:7" x14ac:dyDescent="0.2">
      <c r="A3" s="5"/>
      <c r="B3" s="5"/>
      <c r="C3" s="5"/>
      <c r="D3" s="5"/>
      <c r="E3" s="5"/>
      <c r="F3" s="5"/>
      <c r="G3" s="5"/>
    </row>
    <row r="4" spans="1:7" x14ac:dyDescent="0.2">
      <c r="A4" s="5"/>
      <c r="B4" s="49"/>
      <c r="C4" s="50" t="str">
        <f>Schedule!C5</f>
        <v>Loan Amount</v>
      </c>
      <c r="D4" s="51">
        <f>Schedule!D5</f>
        <v>960000</v>
      </c>
      <c r="E4" s="5"/>
      <c r="F4" s="5"/>
      <c r="G4" s="5"/>
    </row>
    <row r="5" spans="1:7" x14ac:dyDescent="0.2">
      <c r="A5" s="5"/>
      <c r="B5" s="49"/>
      <c r="C5" s="50" t="str">
        <f>Schedule!C6</f>
        <v>Annual Interest Rate</v>
      </c>
      <c r="D5" s="52">
        <f>Schedule!D6</f>
        <v>0.04</v>
      </c>
      <c r="E5" s="5"/>
      <c r="F5" s="5"/>
      <c r="G5" s="5"/>
    </row>
    <row r="6" spans="1:7" x14ac:dyDescent="0.2">
      <c r="A6" s="5"/>
      <c r="B6" s="49"/>
      <c r="C6" s="50" t="str">
        <f>Schedule!C10</f>
        <v>Compound Period</v>
      </c>
      <c r="D6" s="53" t="str">
        <f>Schedule!D10</f>
        <v>Monthly</v>
      </c>
      <c r="E6" s="5"/>
      <c r="F6" s="5"/>
      <c r="G6" s="5"/>
    </row>
    <row r="7" spans="1:7" x14ac:dyDescent="0.2">
      <c r="A7" s="5"/>
      <c r="B7" s="49"/>
      <c r="C7" s="50" t="str">
        <f>Schedule!C7</f>
        <v>Term of Loan in Years</v>
      </c>
      <c r="D7" s="54">
        <f>Schedule!D7</f>
        <v>30</v>
      </c>
      <c r="E7" s="5"/>
      <c r="F7" s="5"/>
      <c r="G7" s="5"/>
    </row>
    <row r="8" spans="1:7" x14ac:dyDescent="0.2">
      <c r="A8" s="5"/>
      <c r="B8" s="49"/>
      <c r="C8" s="50" t="str">
        <f>Schedule!C8</f>
        <v>First Payment Date</v>
      </c>
      <c r="D8" s="53">
        <f>Schedule!D8</f>
        <v>42005</v>
      </c>
      <c r="E8" s="5"/>
      <c r="F8" s="5"/>
      <c r="G8" s="5"/>
    </row>
    <row r="9" spans="1:7" x14ac:dyDescent="0.2">
      <c r="A9" s="5"/>
      <c r="B9" s="49"/>
      <c r="C9" s="50" t="str">
        <f>Schedule!C9</f>
        <v>Payment Frequency</v>
      </c>
      <c r="D9" s="53" t="str">
        <f>Schedule!D9</f>
        <v>Monthly</v>
      </c>
      <c r="E9" s="5"/>
      <c r="F9" s="5"/>
      <c r="G9" s="5"/>
    </row>
    <row r="10" spans="1:7" x14ac:dyDescent="0.2">
      <c r="A10" s="5"/>
      <c r="B10" s="49"/>
      <c r="C10" s="50" t="str">
        <f>Schedule!C11</f>
        <v>Payment Type</v>
      </c>
      <c r="D10" s="53" t="str">
        <f>Schedule!D11</f>
        <v>End of Period</v>
      </c>
      <c r="E10" s="5"/>
      <c r="F10" s="5"/>
      <c r="G10" s="5"/>
    </row>
    <row r="11" spans="1:7" x14ac:dyDescent="0.2">
      <c r="A11" s="5"/>
      <c r="B11" s="49"/>
      <c r="C11" s="50" t="s">
        <v>10</v>
      </c>
      <c r="D11" s="55">
        <f>MAX(A20:A801)</f>
        <v>360</v>
      </c>
      <c r="E11" s="5"/>
      <c r="F11" s="5"/>
      <c r="G11" s="5"/>
    </row>
    <row r="12" spans="1:7" x14ac:dyDescent="0.2">
      <c r="A12" s="5"/>
      <c r="B12" s="5"/>
      <c r="C12" s="56" t="s">
        <v>7</v>
      </c>
      <c r="D12" s="57">
        <f>Schedule!H5</f>
        <v>3.3333333333334103E-3</v>
      </c>
      <c r="E12" s="5"/>
      <c r="F12" s="5"/>
      <c r="G12" s="5"/>
    </row>
    <row r="13" spans="1:7" x14ac:dyDescent="0.2">
      <c r="A13" s="5"/>
      <c r="B13" s="5"/>
      <c r="C13" s="50" t="s">
        <v>38</v>
      </c>
      <c r="D13" s="68">
        <f>Schedule!D13</f>
        <v>4583.1899999999996</v>
      </c>
      <c r="E13" s="5"/>
      <c r="F13" s="5"/>
      <c r="G13" s="5"/>
    </row>
    <row r="14" spans="1:7" x14ac:dyDescent="0.2">
      <c r="A14" s="5"/>
      <c r="B14" s="5"/>
      <c r="C14" s="5"/>
      <c r="D14" s="5"/>
      <c r="E14" s="5"/>
      <c r="F14" s="5"/>
      <c r="G14" s="5"/>
    </row>
    <row r="15" spans="1:7" ht="14.25" x14ac:dyDescent="0.2">
      <c r="A15" s="5"/>
      <c r="B15" s="5"/>
      <c r="C15" s="18" t="s">
        <v>13</v>
      </c>
      <c r="D15" s="58">
        <f>SUM(E22:E801)+SUM(F22:F801)</f>
        <v>1656977.7300000014</v>
      </c>
      <c r="E15" s="5"/>
      <c r="F15" s="5"/>
      <c r="G15" s="5"/>
    </row>
    <row r="16" spans="1:7" ht="14.25" x14ac:dyDescent="0.2">
      <c r="A16" s="5"/>
      <c r="B16" s="5"/>
      <c r="C16" s="18" t="s">
        <v>16</v>
      </c>
      <c r="D16" s="58">
        <f>SUM(E21:E801)</f>
        <v>696977.7300000008</v>
      </c>
      <c r="E16" s="5"/>
      <c r="F16" s="5"/>
      <c r="G16" s="5"/>
    </row>
    <row r="17" spans="1:8" ht="14.25" x14ac:dyDescent="0.2">
      <c r="A17" s="5"/>
      <c r="B17" s="5"/>
      <c r="C17" s="18" t="s">
        <v>20</v>
      </c>
      <c r="D17" s="58">
        <f>(nper*(-PMT(rate,nper,loan_amount,,pmtType))-loan_amount)-D16</f>
        <v>-7030.4688713542419</v>
      </c>
      <c r="E17" s="5"/>
      <c r="F17" s="5"/>
      <c r="G17" s="5"/>
    </row>
    <row r="18" spans="1:8" ht="15" x14ac:dyDescent="0.25">
      <c r="A18" s="5"/>
      <c r="B18" s="5"/>
      <c r="C18" s="59"/>
      <c r="D18" s="23" t="str">
        <f ca="1">IF(AND(NOT(G801=""),G801&gt;0.004),"ERROR: Limit is "&amp;OFFSET(A802,-1,0,1,1)&amp;" payments",".")</f>
        <v>.</v>
      </c>
      <c r="E18" s="5"/>
      <c r="F18" s="5"/>
      <c r="G18" s="5"/>
    </row>
    <row r="19" spans="1:8" ht="15" x14ac:dyDescent="0.2">
      <c r="A19" s="60" t="s">
        <v>39</v>
      </c>
      <c r="B19" s="5"/>
      <c r="C19" s="59"/>
      <c r="D19" s="60"/>
      <c r="E19" s="5"/>
      <c r="F19" s="5"/>
      <c r="G19" s="61" t="s">
        <v>27</v>
      </c>
      <c r="H19" s="62"/>
    </row>
    <row r="20" spans="1:8" ht="30.75" thickBot="1" x14ac:dyDescent="0.3">
      <c r="A20" s="63" t="s">
        <v>29</v>
      </c>
      <c r="B20" s="64" t="s">
        <v>30</v>
      </c>
      <c r="C20" s="64" t="s">
        <v>40</v>
      </c>
      <c r="D20" s="64" t="s">
        <v>31</v>
      </c>
      <c r="E20" s="64" t="s">
        <v>33</v>
      </c>
      <c r="F20" s="64" t="s">
        <v>34</v>
      </c>
      <c r="G20" s="64" t="s">
        <v>35</v>
      </c>
      <c r="H20" s="65"/>
    </row>
    <row r="21" spans="1:8" x14ac:dyDescent="0.2">
      <c r="A21" s="35"/>
      <c r="B21" s="36"/>
      <c r="C21" s="35"/>
      <c r="D21" s="35"/>
      <c r="E21" s="35"/>
      <c r="F21" s="35"/>
      <c r="G21" s="71">
        <f>loan_amount</f>
        <v>960000</v>
      </c>
    </row>
    <row r="22" spans="1:8" x14ac:dyDescent="0.2">
      <c r="A22" s="38">
        <f t="shared" ref="A22:A85" si="0">IF(G21="","",IF(roundOpt,IF(OR(A21&gt;=nper,ROUND(G21,2)&lt;=0),"",A21+1),IF(OR(A21&gt;=nper,G21&lt;=0),"",A21+1)))</f>
        <v>1</v>
      </c>
      <c r="B22" s="39">
        <f t="shared" ref="B22:B85" si="1">IF(A22="","",IF(OR(periods_per_year=26,periods_per_year=52),IF(periods_per_year=26,IF(A22=1,fpdate,B21+14),IF(periods_per_year=52,IF(A22=1,fpdate,B21+7),"n/a")),IF(periods_per_year=24,DATE(YEAR(fpdate),MONTH(fpdate)+(A22-1)/2+IF(AND(DAY(fpdate)&gt;=15,MOD(A22,2)=0),1,0),IF(MOD(A22,2)=0,IF(DAY(fpdate)&gt;=15,DAY(fpdate)-14,DAY(fpdate)+14),DAY(fpdate))),IF(DAY(DATE(YEAR(fpdate),MONTH(fpdate)+(A22-1)*months_per_period,DAY(fpdate)))&lt;&gt;DAY(fpdate),DATE(YEAR(fpdate),MONTH(fpdate)+(A22-1)*months_per_period+1,0),DATE(YEAR(fpdate),MONTH(fpdate)+(A22-1)*months_per_period,DAY(fpdate))))))</f>
        <v>42005</v>
      </c>
      <c r="C22" s="40">
        <f t="shared" ref="C22:C85" si="2">IF(A22="","",IF(roundOpt,IF(OR(A22=nper,payment&gt;ROUND((1+rate)*G21,2)),ROUND((1+rate)*G21,2),payment),IF(OR(A22=nper,payment&gt;(1+rate)*G21),(1+rate)*G21,payment)))</f>
        <v>4583.1899999999996</v>
      </c>
      <c r="D22" s="66">
        <f t="shared" ref="D22:D85" si="3">C22</f>
        <v>4583.1899999999996</v>
      </c>
      <c r="E22" s="40">
        <f>IF(A22="","",IF(AND(A22=1,pmtType=1),0,IF(roundOpt,ROUND(rate*G21,2),rate*G21)))</f>
        <v>3200</v>
      </c>
      <c r="F22" s="40">
        <f>IF(A22="","",D22-E22)</f>
        <v>1383.1899999999996</v>
      </c>
      <c r="G22" s="40">
        <f>IF(A22="","",G21-F22)</f>
        <v>958616.81</v>
      </c>
    </row>
    <row r="23" spans="1:8" x14ac:dyDescent="0.2">
      <c r="A23" s="38">
        <f t="shared" si="0"/>
        <v>2</v>
      </c>
      <c r="B23" s="39">
        <f t="shared" si="1"/>
        <v>42036</v>
      </c>
      <c r="C23" s="40">
        <f t="shared" si="2"/>
        <v>4583.1899999999996</v>
      </c>
      <c r="D23" s="66">
        <f t="shared" si="3"/>
        <v>4583.1899999999996</v>
      </c>
      <c r="E23" s="40">
        <f t="shared" ref="E23:E86" si="4">IF(A23="","",IF(AND(A23=1,pmtType=1),0,IF(roundOpt,ROUND(rate*G22,2),rate*G22)))</f>
        <v>3195.39</v>
      </c>
      <c r="F23" s="40">
        <f t="shared" ref="F23:F86" si="5">IF(A23="","",D23-E23)</f>
        <v>1387.7999999999997</v>
      </c>
      <c r="G23" s="40">
        <f t="shared" ref="G23:G86" si="6">IF(A23="","",G22-F23)</f>
        <v>957229.01</v>
      </c>
    </row>
    <row r="24" spans="1:8" x14ac:dyDescent="0.2">
      <c r="A24" s="38">
        <f t="shared" si="0"/>
        <v>3</v>
      </c>
      <c r="B24" s="39">
        <f t="shared" si="1"/>
        <v>42064</v>
      </c>
      <c r="C24" s="40">
        <f t="shared" si="2"/>
        <v>4583.1899999999996</v>
      </c>
      <c r="D24" s="66">
        <v>1500</v>
      </c>
      <c r="E24" s="40">
        <f t="shared" si="4"/>
        <v>3190.76</v>
      </c>
      <c r="F24" s="40">
        <f t="shared" si="5"/>
        <v>-1690.7600000000002</v>
      </c>
      <c r="G24" s="40">
        <f t="shared" si="6"/>
        <v>958919.77</v>
      </c>
    </row>
    <row r="25" spans="1:8" x14ac:dyDescent="0.2">
      <c r="A25" s="38">
        <f t="shared" si="0"/>
        <v>4</v>
      </c>
      <c r="B25" s="39">
        <f t="shared" si="1"/>
        <v>42095</v>
      </c>
      <c r="C25" s="40">
        <f t="shared" si="2"/>
        <v>4583.1899999999996</v>
      </c>
      <c r="D25" s="66">
        <f t="shared" si="3"/>
        <v>4583.1899999999996</v>
      </c>
      <c r="E25" s="40">
        <f t="shared" si="4"/>
        <v>3196.4</v>
      </c>
      <c r="F25" s="40">
        <f t="shared" si="5"/>
        <v>1386.7899999999995</v>
      </c>
      <c r="G25" s="40">
        <f t="shared" si="6"/>
        <v>957532.98</v>
      </c>
    </row>
    <row r="26" spans="1:8" x14ac:dyDescent="0.2">
      <c r="A26" s="38">
        <f t="shared" si="0"/>
        <v>5</v>
      </c>
      <c r="B26" s="39">
        <f t="shared" si="1"/>
        <v>42125</v>
      </c>
      <c r="C26" s="40">
        <f t="shared" si="2"/>
        <v>4583.1899999999996</v>
      </c>
      <c r="D26" s="66">
        <f t="shared" si="3"/>
        <v>4583.1899999999996</v>
      </c>
      <c r="E26" s="40">
        <f t="shared" si="4"/>
        <v>3191.78</v>
      </c>
      <c r="F26" s="40">
        <f t="shared" si="5"/>
        <v>1391.4099999999994</v>
      </c>
      <c r="G26" s="40">
        <f t="shared" si="6"/>
        <v>956141.57</v>
      </c>
    </row>
    <row r="27" spans="1:8" x14ac:dyDescent="0.2">
      <c r="A27" s="38">
        <f t="shared" si="0"/>
        <v>6</v>
      </c>
      <c r="B27" s="39">
        <f t="shared" si="1"/>
        <v>42156</v>
      </c>
      <c r="C27" s="40">
        <f t="shared" si="2"/>
        <v>4583.1899999999996</v>
      </c>
      <c r="D27" s="66">
        <f t="shared" si="3"/>
        <v>4583.1899999999996</v>
      </c>
      <c r="E27" s="40">
        <f t="shared" si="4"/>
        <v>3187.14</v>
      </c>
      <c r="F27" s="40">
        <f t="shared" si="5"/>
        <v>1396.0499999999997</v>
      </c>
      <c r="G27" s="40">
        <f t="shared" si="6"/>
        <v>954745.5199999999</v>
      </c>
    </row>
    <row r="28" spans="1:8" x14ac:dyDescent="0.2">
      <c r="A28" s="38">
        <f t="shared" si="0"/>
        <v>7</v>
      </c>
      <c r="B28" s="39">
        <f t="shared" si="1"/>
        <v>42186</v>
      </c>
      <c r="C28" s="40">
        <f t="shared" si="2"/>
        <v>4583.1899999999996</v>
      </c>
      <c r="D28" s="66">
        <f t="shared" si="3"/>
        <v>4583.1899999999996</v>
      </c>
      <c r="E28" s="40">
        <f t="shared" si="4"/>
        <v>3182.49</v>
      </c>
      <c r="F28" s="40">
        <f t="shared" si="5"/>
        <v>1400.6999999999998</v>
      </c>
      <c r="G28" s="40">
        <f t="shared" si="6"/>
        <v>953344.82</v>
      </c>
    </row>
    <row r="29" spans="1:8" x14ac:dyDescent="0.2">
      <c r="A29" s="38">
        <f t="shared" si="0"/>
        <v>8</v>
      </c>
      <c r="B29" s="39">
        <f t="shared" si="1"/>
        <v>42217</v>
      </c>
      <c r="C29" s="40">
        <f t="shared" si="2"/>
        <v>4583.1899999999996</v>
      </c>
      <c r="D29" s="66">
        <f t="shared" si="3"/>
        <v>4583.1899999999996</v>
      </c>
      <c r="E29" s="40">
        <f t="shared" si="4"/>
        <v>3177.82</v>
      </c>
      <c r="F29" s="40">
        <f t="shared" si="5"/>
        <v>1405.3699999999994</v>
      </c>
      <c r="G29" s="40">
        <f t="shared" si="6"/>
        <v>951939.45</v>
      </c>
    </row>
    <row r="30" spans="1:8" x14ac:dyDescent="0.2">
      <c r="A30" s="38">
        <f t="shared" si="0"/>
        <v>9</v>
      </c>
      <c r="B30" s="39">
        <f t="shared" si="1"/>
        <v>42248</v>
      </c>
      <c r="C30" s="40">
        <f t="shared" si="2"/>
        <v>4583.1899999999996</v>
      </c>
      <c r="D30" s="66">
        <f t="shared" si="3"/>
        <v>4583.1899999999996</v>
      </c>
      <c r="E30" s="40">
        <f t="shared" si="4"/>
        <v>3173.13</v>
      </c>
      <c r="F30" s="40">
        <f t="shared" si="5"/>
        <v>1410.0599999999995</v>
      </c>
      <c r="G30" s="40">
        <f t="shared" si="6"/>
        <v>950529.3899999999</v>
      </c>
    </row>
    <row r="31" spans="1:8" x14ac:dyDescent="0.2">
      <c r="A31" s="38">
        <f t="shared" si="0"/>
        <v>10</v>
      </c>
      <c r="B31" s="39">
        <f t="shared" si="1"/>
        <v>42278</v>
      </c>
      <c r="C31" s="40">
        <f t="shared" si="2"/>
        <v>4583.1899999999996</v>
      </c>
      <c r="D31" s="66">
        <f t="shared" si="3"/>
        <v>4583.1899999999996</v>
      </c>
      <c r="E31" s="40">
        <f t="shared" si="4"/>
        <v>3168.43</v>
      </c>
      <c r="F31" s="40">
        <f t="shared" si="5"/>
        <v>1414.7599999999998</v>
      </c>
      <c r="G31" s="40">
        <f t="shared" si="6"/>
        <v>949114.62999999989</v>
      </c>
    </row>
    <row r="32" spans="1:8" x14ac:dyDescent="0.2">
      <c r="A32" s="38">
        <f t="shared" si="0"/>
        <v>11</v>
      </c>
      <c r="B32" s="39">
        <f t="shared" si="1"/>
        <v>42309</v>
      </c>
      <c r="C32" s="40">
        <f t="shared" si="2"/>
        <v>4583.1899999999996</v>
      </c>
      <c r="D32" s="66">
        <f t="shared" si="3"/>
        <v>4583.1899999999996</v>
      </c>
      <c r="E32" s="40">
        <f t="shared" si="4"/>
        <v>3163.72</v>
      </c>
      <c r="F32" s="40">
        <f t="shared" si="5"/>
        <v>1419.4699999999998</v>
      </c>
      <c r="G32" s="40">
        <f t="shared" si="6"/>
        <v>947695.15999999992</v>
      </c>
    </row>
    <row r="33" spans="1:7" x14ac:dyDescent="0.2">
      <c r="A33" s="38">
        <f t="shared" si="0"/>
        <v>12</v>
      </c>
      <c r="B33" s="39">
        <f t="shared" si="1"/>
        <v>42339</v>
      </c>
      <c r="C33" s="40">
        <f t="shared" si="2"/>
        <v>4583.1899999999996</v>
      </c>
      <c r="D33" s="66">
        <f t="shared" si="3"/>
        <v>4583.1899999999996</v>
      </c>
      <c r="E33" s="40">
        <f t="shared" si="4"/>
        <v>3158.98</v>
      </c>
      <c r="F33" s="40">
        <f t="shared" si="5"/>
        <v>1424.2099999999996</v>
      </c>
      <c r="G33" s="40">
        <f t="shared" si="6"/>
        <v>946270.95</v>
      </c>
    </row>
    <row r="34" spans="1:7" x14ac:dyDescent="0.2">
      <c r="A34" s="38">
        <f t="shared" si="0"/>
        <v>13</v>
      </c>
      <c r="B34" s="39">
        <f t="shared" si="1"/>
        <v>42370</v>
      </c>
      <c r="C34" s="40">
        <f t="shared" si="2"/>
        <v>4583.1899999999996</v>
      </c>
      <c r="D34" s="66">
        <f t="shared" si="3"/>
        <v>4583.1899999999996</v>
      </c>
      <c r="E34" s="40">
        <f t="shared" si="4"/>
        <v>3154.24</v>
      </c>
      <c r="F34" s="40">
        <f t="shared" si="5"/>
        <v>1428.9499999999998</v>
      </c>
      <c r="G34" s="40">
        <f t="shared" si="6"/>
        <v>944842</v>
      </c>
    </row>
    <row r="35" spans="1:7" x14ac:dyDescent="0.2">
      <c r="A35" s="38">
        <f t="shared" si="0"/>
        <v>14</v>
      </c>
      <c r="B35" s="39">
        <f t="shared" si="1"/>
        <v>42401</v>
      </c>
      <c r="C35" s="40">
        <f>IF(A35="","",IF(roundOpt,IF(OR(A35=nper,payment&gt;ROUND((1+rate)*G34,2)),ROUND((1+rate)*G34,2),payment),IF(OR(A35=nper,payment&gt;(1+rate)*G34),(1+rate)*G34,payment)))</f>
        <v>4583.1899999999996</v>
      </c>
      <c r="D35" s="66">
        <f t="shared" si="3"/>
        <v>4583.1899999999996</v>
      </c>
      <c r="E35" s="40">
        <f>IF(A35="","",IF(AND(A35=1,pmtType=1),0,IF(roundOpt,ROUND(rate*G34,2),rate*G34)))</f>
        <v>3149.47</v>
      </c>
      <c r="F35" s="40">
        <f t="shared" si="5"/>
        <v>1433.7199999999998</v>
      </c>
      <c r="G35" s="40">
        <f>IF(A35="","",G34-F35)</f>
        <v>943408.28</v>
      </c>
    </row>
    <row r="36" spans="1:7" x14ac:dyDescent="0.2">
      <c r="A36" s="38">
        <f t="shared" si="0"/>
        <v>15</v>
      </c>
      <c r="B36" s="39">
        <f t="shared" si="1"/>
        <v>42430</v>
      </c>
      <c r="C36" s="40">
        <f t="shared" si="2"/>
        <v>4583.1899999999996</v>
      </c>
      <c r="D36" s="66">
        <f t="shared" si="3"/>
        <v>4583.1899999999996</v>
      </c>
      <c r="E36" s="40">
        <f t="shared" si="4"/>
        <v>3144.69</v>
      </c>
      <c r="F36" s="40">
        <f t="shared" si="5"/>
        <v>1438.4999999999995</v>
      </c>
      <c r="G36" s="40">
        <f t="shared" si="6"/>
        <v>941969.78</v>
      </c>
    </row>
    <row r="37" spans="1:7" x14ac:dyDescent="0.2">
      <c r="A37" s="38">
        <f t="shared" si="0"/>
        <v>16</v>
      </c>
      <c r="B37" s="39">
        <f t="shared" si="1"/>
        <v>42461</v>
      </c>
      <c r="C37" s="40">
        <f t="shared" si="2"/>
        <v>4583.1899999999996</v>
      </c>
      <c r="D37" s="66">
        <f t="shared" si="3"/>
        <v>4583.1899999999996</v>
      </c>
      <c r="E37" s="40">
        <f t="shared" si="4"/>
        <v>3139.9</v>
      </c>
      <c r="F37" s="40">
        <f t="shared" si="5"/>
        <v>1443.2899999999995</v>
      </c>
      <c r="G37" s="40">
        <f t="shared" si="6"/>
        <v>940526.49</v>
      </c>
    </row>
    <row r="38" spans="1:7" x14ac:dyDescent="0.2">
      <c r="A38" s="38">
        <f t="shared" si="0"/>
        <v>17</v>
      </c>
      <c r="B38" s="39">
        <f t="shared" si="1"/>
        <v>42491</v>
      </c>
      <c r="C38" s="40">
        <f t="shared" si="2"/>
        <v>4583.1899999999996</v>
      </c>
      <c r="D38" s="66">
        <f t="shared" si="3"/>
        <v>4583.1899999999996</v>
      </c>
      <c r="E38" s="40">
        <f t="shared" si="4"/>
        <v>3135.09</v>
      </c>
      <c r="F38" s="40">
        <f t="shared" si="5"/>
        <v>1448.0999999999995</v>
      </c>
      <c r="G38" s="40">
        <f t="shared" si="6"/>
        <v>939078.39</v>
      </c>
    </row>
    <row r="39" spans="1:7" x14ac:dyDescent="0.2">
      <c r="A39" s="38">
        <f t="shared" si="0"/>
        <v>18</v>
      </c>
      <c r="B39" s="39">
        <f t="shared" si="1"/>
        <v>42522</v>
      </c>
      <c r="C39" s="40">
        <f t="shared" si="2"/>
        <v>4583.1899999999996</v>
      </c>
      <c r="D39" s="66">
        <f t="shared" si="3"/>
        <v>4583.1899999999996</v>
      </c>
      <c r="E39" s="40">
        <f t="shared" si="4"/>
        <v>3130.26</v>
      </c>
      <c r="F39" s="40">
        <f t="shared" si="5"/>
        <v>1452.9299999999994</v>
      </c>
      <c r="G39" s="40">
        <f t="shared" si="6"/>
        <v>937625.46</v>
      </c>
    </row>
    <row r="40" spans="1:7" x14ac:dyDescent="0.2">
      <c r="A40" s="38">
        <f t="shared" si="0"/>
        <v>19</v>
      </c>
      <c r="B40" s="39">
        <f t="shared" si="1"/>
        <v>42552</v>
      </c>
      <c r="C40" s="40">
        <f t="shared" si="2"/>
        <v>4583.1899999999996</v>
      </c>
      <c r="D40" s="66">
        <f t="shared" si="3"/>
        <v>4583.1899999999996</v>
      </c>
      <c r="E40" s="40">
        <f t="shared" si="4"/>
        <v>3125.42</v>
      </c>
      <c r="F40" s="40">
        <f t="shared" si="5"/>
        <v>1457.7699999999995</v>
      </c>
      <c r="G40" s="40">
        <f t="shared" si="6"/>
        <v>936167.69</v>
      </c>
    </row>
    <row r="41" spans="1:7" x14ac:dyDescent="0.2">
      <c r="A41" s="38">
        <f t="shared" si="0"/>
        <v>20</v>
      </c>
      <c r="B41" s="39">
        <f t="shared" si="1"/>
        <v>42583</v>
      </c>
      <c r="C41" s="40">
        <f t="shared" si="2"/>
        <v>4583.1899999999996</v>
      </c>
      <c r="D41" s="66">
        <f t="shared" si="3"/>
        <v>4583.1899999999996</v>
      </c>
      <c r="E41" s="40">
        <f t="shared" si="4"/>
        <v>3120.56</v>
      </c>
      <c r="F41" s="40">
        <f t="shared" si="5"/>
        <v>1462.6299999999997</v>
      </c>
      <c r="G41" s="40">
        <f t="shared" si="6"/>
        <v>934705.05999999994</v>
      </c>
    </row>
    <row r="42" spans="1:7" x14ac:dyDescent="0.2">
      <c r="A42" s="38">
        <f t="shared" si="0"/>
        <v>21</v>
      </c>
      <c r="B42" s="39">
        <f t="shared" si="1"/>
        <v>42614</v>
      </c>
      <c r="C42" s="40">
        <f t="shared" si="2"/>
        <v>4583.1899999999996</v>
      </c>
      <c r="D42" s="66">
        <f t="shared" si="3"/>
        <v>4583.1899999999996</v>
      </c>
      <c r="E42" s="40">
        <f t="shared" si="4"/>
        <v>3115.68</v>
      </c>
      <c r="F42" s="40">
        <f t="shared" si="5"/>
        <v>1467.5099999999998</v>
      </c>
      <c r="G42" s="40">
        <f t="shared" si="6"/>
        <v>933237.54999999993</v>
      </c>
    </row>
    <row r="43" spans="1:7" x14ac:dyDescent="0.2">
      <c r="A43" s="38">
        <f t="shared" si="0"/>
        <v>22</v>
      </c>
      <c r="B43" s="39">
        <f t="shared" si="1"/>
        <v>42644</v>
      </c>
      <c r="C43" s="40">
        <f t="shared" si="2"/>
        <v>4583.1899999999996</v>
      </c>
      <c r="D43" s="66">
        <f t="shared" si="3"/>
        <v>4583.1899999999996</v>
      </c>
      <c r="E43" s="40">
        <f t="shared" si="4"/>
        <v>3110.79</v>
      </c>
      <c r="F43" s="40">
        <f t="shared" si="5"/>
        <v>1472.3999999999996</v>
      </c>
      <c r="G43" s="40">
        <f t="shared" si="6"/>
        <v>931765.14999999991</v>
      </c>
    </row>
    <row r="44" spans="1:7" x14ac:dyDescent="0.2">
      <c r="A44" s="38">
        <f t="shared" si="0"/>
        <v>23</v>
      </c>
      <c r="B44" s="39">
        <f t="shared" si="1"/>
        <v>42675</v>
      </c>
      <c r="C44" s="40">
        <f t="shared" si="2"/>
        <v>4583.1899999999996</v>
      </c>
      <c r="D44" s="66">
        <f t="shared" si="3"/>
        <v>4583.1899999999996</v>
      </c>
      <c r="E44" s="40">
        <f t="shared" si="4"/>
        <v>3105.88</v>
      </c>
      <c r="F44" s="40">
        <f t="shared" si="5"/>
        <v>1477.3099999999995</v>
      </c>
      <c r="G44" s="40">
        <f t="shared" si="6"/>
        <v>930287.83999999985</v>
      </c>
    </row>
    <row r="45" spans="1:7" x14ac:dyDescent="0.2">
      <c r="A45" s="38">
        <f t="shared" si="0"/>
        <v>24</v>
      </c>
      <c r="B45" s="39">
        <f t="shared" si="1"/>
        <v>42705</v>
      </c>
      <c r="C45" s="40">
        <f t="shared" si="2"/>
        <v>4583.1899999999996</v>
      </c>
      <c r="D45" s="66">
        <f t="shared" si="3"/>
        <v>4583.1899999999996</v>
      </c>
      <c r="E45" s="40">
        <f t="shared" si="4"/>
        <v>3100.96</v>
      </c>
      <c r="F45" s="40">
        <f t="shared" si="5"/>
        <v>1482.2299999999996</v>
      </c>
      <c r="G45" s="40">
        <f t="shared" si="6"/>
        <v>928805.60999999987</v>
      </c>
    </row>
    <row r="46" spans="1:7" x14ac:dyDescent="0.2">
      <c r="A46" s="38">
        <f t="shared" si="0"/>
        <v>25</v>
      </c>
      <c r="B46" s="39">
        <f t="shared" si="1"/>
        <v>42736</v>
      </c>
      <c r="C46" s="40">
        <f t="shared" si="2"/>
        <v>4583.1899999999996</v>
      </c>
      <c r="D46" s="66">
        <f t="shared" si="3"/>
        <v>4583.1899999999996</v>
      </c>
      <c r="E46" s="40">
        <f t="shared" si="4"/>
        <v>3096.02</v>
      </c>
      <c r="F46" s="40">
        <f t="shared" si="5"/>
        <v>1487.1699999999996</v>
      </c>
      <c r="G46" s="40">
        <f t="shared" si="6"/>
        <v>927318.43999999983</v>
      </c>
    </row>
    <row r="47" spans="1:7" x14ac:dyDescent="0.2">
      <c r="A47" s="38">
        <f t="shared" si="0"/>
        <v>26</v>
      </c>
      <c r="B47" s="39">
        <f t="shared" si="1"/>
        <v>42767</v>
      </c>
      <c r="C47" s="40">
        <f t="shared" si="2"/>
        <v>4583.1899999999996</v>
      </c>
      <c r="D47" s="66">
        <f t="shared" si="3"/>
        <v>4583.1899999999996</v>
      </c>
      <c r="E47" s="40">
        <f t="shared" si="4"/>
        <v>3091.06</v>
      </c>
      <c r="F47" s="40">
        <f t="shared" si="5"/>
        <v>1492.1299999999997</v>
      </c>
      <c r="G47" s="40">
        <f t="shared" si="6"/>
        <v>925826.30999999982</v>
      </c>
    </row>
    <row r="48" spans="1:7" x14ac:dyDescent="0.2">
      <c r="A48" s="38">
        <f t="shared" si="0"/>
        <v>27</v>
      </c>
      <c r="B48" s="39">
        <f t="shared" si="1"/>
        <v>42795</v>
      </c>
      <c r="C48" s="40">
        <f t="shared" si="2"/>
        <v>4583.1899999999996</v>
      </c>
      <c r="D48" s="66">
        <f t="shared" si="3"/>
        <v>4583.1899999999996</v>
      </c>
      <c r="E48" s="40">
        <f t="shared" si="4"/>
        <v>3086.09</v>
      </c>
      <c r="F48" s="40">
        <f t="shared" si="5"/>
        <v>1497.0999999999995</v>
      </c>
      <c r="G48" s="40">
        <f t="shared" si="6"/>
        <v>924329.20999999985</v>
      </c>
    </row>
    <row r="49" spans="1:7" x14ac:dyDescent="0.2">
      <c r="A49" s="38">
        <f t="shared" si="0"/>
        <v>28</v>
      </c>
      <c r="B49" s="39">
        <f t="shared" si="1"/>
        <v>42826</v>
      </c>
      <c r="C49" s="40">
        <f t="shared" si="2"/>
        <v>4583.1899999999996</v>
      </c>
      <c r="D49" s="66">
        <f t="shared" si="3"/>
        <v>4583.1899999999996</v>
      </c>
      <c r="E49" s="40">
        <f t="shared" si="4"/>
        <v>3081.1</v>
      </c>
      <c r="F49" s="40">
        <f t="shared" si="5"/>
        <v>1502.0899999999997</v>
      </c>
      <c r="G49" s="40">
        <f t="shared" si="6"/>
        <v>922827.11999999988</v>
      </c>
    </row>
    <row r="50" spans="1:7" x14ac:dyDescent="0.2">
      <c r="A50" s="38">
        <f t="shared" si="0"/>
        <v>29</v>
      </c>
      <c r="B50" s="39">
        <f t="shared" si="1"/>
        <v>42856</v>
      </c>
      <c r="C50" s="40">
        <f t="shared" si="2"/>
        <v>4583.1899999999996</v>
      </c>
      <c r="D50" s="66">
        <f t="shared" si="3"/>
        <v>4583.1899999999996</v>
      </c>
      <c r="E50" s="40">
        <f t="shared" si="4"/>
        <v>3076.09</v>
      </c>
      <c r="F50" s="40">
        <f t="shared" si="5"/>
        <v>1507.0999999999995</v>
      </c>
      <c r="G50" s="40">
        <f t="shared" si="6"/>
        <v>921320.0199999999</v>
      </c>
    </row>
    <row r="51" spans="1:7" x14ac:dyDescent="0.2">
      <c r="A51" s="38">
        <f t="shared" si="0"/>
        <v>30</v>
      </c>
      <c r="B51" s="39">
        <f t="shared" si="1"/>
        <v>42887</v>
      </c>
      <c r="C51" s="40">
        <f t="shared" si="2"/>
        <v>4583.1899999999996</v>
      </c>
      <c r="D51" s="66">
        <f t="shared" si="3"/>
        <v>4583.1899999999996</v>
      </c>
      <c r="E51" s="40">
        <f t="shared" si="4"/>
        <v>3071.07</v>
      </c>
      <c r="F51" s="40">
        <f t="shared" si="5"/>
        <v>1512.1199999999994</v>
      </c>
      <c r="G51" s="40">
        <f t="shared" si="6"/>
        <v>919807.89999999991</v>
      </c>
    </row>
    <row r="52" spans="1:7" x14ac:dyDescent="0.2">
      <c r="A52" s="38">
        <f t="shared" si="0"/>
        <v>31</v>
      </c>
      <c r="B52" s="39">
        <f t="shared" si="1"/>
        <v>42917</v>
      </c>
      <c r="C52" s="40">
        <f t="shared" si="2"/>
        <v>4583.1899999999996</v>
      </c>
      <c r="D52" s="66">
        <f t="shared" si="3"/>
        <v>4583.1899999999996</v>
      </c>
      <c r="E52" s="40">
        <f t="shared" si="4"/>
        <v>3066.03</v>
      </c>
      <c r="F52" s="40">
        <f t="shared" si="5"/>
        <v>1517.1599999999994</v>
      </c>
      <c r="G52" s="40">
        <f t="shared" si="6"/>
        <v>918290.73999999987</v>
      </c>
    </row>
    <row r="53" spans="1:7" x14ac:dyDescent="0.2">
      <c r="A53" s="38">
        <f t="shared" si="0"/>
        <v>32</v>
      </c>
      <c r="B53" s="39">
        <f t="shared" si="1"/>
        <v>42948</v>
      </c>
      <c r="C53" s="40">
        <f t="shared" si="2"/>
        <v>4583.1899999999996</v>
      </c>
      <c r="D53" s="66">
        <f t="shared" si="3"/>
        <v>4583.1899999999996</v>
      </c>
      <c r="E53" s="40">
        <f t="shared" si="4"/>
        <v>3060.97</v>
      </c>
      <c r="F53" s="40">
        <f t="shared" si="5"/>
        <v>1522.2199999999998</v>
      </c>
      <c r="G53" s="40">
        <f t="shared" si="6"/>
        <v>916768.5199999999</v>
      </c>
    </row>
    <row r="54" spans="1:7" x14ac:dyDescent="0.2">
      <c r="A54" s="38">
        <f t="shared" si="0"/>
        <v>33</v>
      </c>
      <c r="B54" s="39">
        <f t="shared" si="1"/>
        <v>42979</v>
      </c>
      <c r="C54" s="40">
        <f t="shared" si="2"/>
        <v>4583.1899999999996</v>
      </c>
      <c r="D54" s="66">
        <f t="shared" si="3"/>
        <v>4583.1899999999996</v>
      </c>
      <c r="E54" s="40">
        <f t="shared" si="4"/>
        <v>3055.9</v>
      </c>
      <c r="F54" s="40">
        <f t="shared" si="5"/>
        <v>1527.2899999999995</v>
      </c>
      <c r="G54" s="40">
        <f t="shared" si="6"/>
        <v>915241.22999999986</v>
      </c>
    </row>
    <row r="55" spans="1:7" x14ac:dyDescent="0.2">
      <c r="A55" s="38">
        <f t="shared" si="0"/>
        <v>34</v>
      </c>
      <c r="B55" s="39">
        <f t="shared" si="1"/>
        <v>43009</v>
      </c>
      <c r="C55" s="40">
        <f t="shared" si="2"/>
        <v>4583.1899999999996</v>
      </c>
      <c r="D55" s="66">
        <f t="shared" si="3"/>
        <v>4583.1899999999996</v>
      </c>
      <c r="E55" s="40">
        <f t="shared" si="4"/>
        <v>3050.8</v>
      </c>
      <c r="F55" s="40">
        <f t="shared" si="5"/>
        <v>1532.3899999999994</v>
      </c>
      <c r="G55" s="40">
        <f t="shared" si="6"/>
        <v>913708.83999999985</v>
      </c>
    </row>
    <row r="56" spans="1:7" x14ac:dyDescent="0.2">
      <c r="A56" s="38">
        <f t="shared" si="0"/>
        <v>35</v>
      </c>
      <c r="B56" s="39">
        <f t="shared" si="1"/>
        <v>43040</v>
      </c>
      <c r="C56" s="40">
        <f t="shared" si="2"/>
        <v>4583.1899999999996</v>
      </c>
      <c r="D56" s="66">
        <f t="shared" si="3"/>
        <v>4583.1899999999996</v>
      </c>
      <c r="E56" s="40">
        <f t="shared" si="4"/>
        <v>3045.7</v>
      </c>
      <c r="F56" s="40">
        <f t="shared" si="5"/>
        <v>1537.4899999999998</v>
      </c>
      <c r="G56" s="40">
        <f t="shared" si="6"/>
        <v>912171.34999999986</v>
      </c>
    </row>
    <row r="57" spans="1:7" x14ac:dyDescent="0.2">
      <c r="A57" s="38">
        <f t="shared" si="0"/>
        <v>36</v>
      </c>
      <c r="B57" s="39">
        <f t="shared" si="1"/>
        <v>43070</v>
      </c>
      <c r="C57" s="40">
        <f t="shared" si="2"/>
        <v>4583.1899999999996</v>
      </c>
      <c r="D57" s="66">
        <f t="shared" si="3"/>
        <v>4583.1899999999996</v>
      </c>
      <c r="E57" s="40">
        <f t="shared" si="4"/>
        <v>3040.57</v>
      </c>
      <c r="F57" s="40">
        <f t="shared" si="5"/>
        <v>1542.6199999999994</v>
      </c>
      <c r="G57" s="40">
        <f t="shared" si="6"/>
        <v>910628.72999999986</v>
      </c>
    </row>
    <row r="58" spans="1:7" x14ac:dyDescent="0.2">
      <c r="A58" s="38">
        <f t="shared" si="0"/>
        <v>37</v>
      </c>
      <c r="B58" s="39">
        <f t="shared" si="1"/>
        <v>43101</v>
      </c>
      <c r="C58" s="40">
        <f t="shared" si="2"/>
        <v>4583.1899999999996</v>
      </c>
      <c r="D58" s="66">
        <f t="shared" si="3"/>
        <v>4583.1899999999996</v>
      </c>
      <c r="E58" s="40">
        <f t="shared" si="4"/>
        <v>3035.43</v>
      </c>
      <c r="F58" s="40">
        <f t="shared" si="5"/>
        <v>1547.7599999999998</v>
      </c>
      <c r="G58" s="40">
        <f t="shared" si="6"/>
        <v>909080.96999999986</v>
      </c>
    </row>
    <row r="59" spans="1:7" x14ac:dyDescent="0.2">
      <c r="A59" s="38">
        <f t="shared" si="0"/>
        <v>38</v>
      </c>
      <c r="B59" s="39">
        <f t="shared" si="1"/>
        <v>43132</v>
      </c>
      <c r="C59" s="40">
        <f t="shared" si="2"/>
        <v>4583.1899999999996</v>
      </c>
      <c r="D59" s="66">
        <f t="shared" si="3"/>
        <v>4583.1899999999996</v>
      </c>
      <c r="E59" s="40">
        <f t="shared" si="4"/>
        <v>3030.27</v>
      </c>
      <c r="F59" s="40">
        <f t="shared" si="5"/>
        <v>1552.9199999999996</v>
      </c>
      <c r="G59" s="40">
        <f t="shared" si="6"/>
        <v>907528.04999999981</v>
      </c>
    </row>
    <row r="60" spans="1:7" x14ac:dyDescent="0.2">
      <c r="A60" s="38">
        <f t="shared" si="0"/>
        <v>39</v>
      </c>
      <c r="B60" s="39">
        <f t="shared" si="1"/>
        <v>43160</v>
      </c>
      <c r="C60" s="40">
        <f t="shared" si="2"/>
        <v>4583.1899999999996</v>
      </c>
      <c r="D60" s="66">
        <f t="shared" si="3"/>
        <v>4583.1899999999996</v>
      </c>
      <c r="E60" s="40">
        <f t="shared" si="4"/>
        <v>3025.09</v>
      </c>
      <c r="F60" s="40">
        <f t="shared" si="5"/>
        <v>1558.0999999999995</v>
      </c>
      <c r="G60" s="40">
        <f t="shared" si="6"/>
        <v>905969.94999999984</v>
      </c>
    </row>
    <row r="61" spans="1:7" x14ac:dyDescent="0.2">
      <c r="A61" s="38">
        <f t="shared" si="0"/>
        <v>40</v>
      </c>
      <c r="B61" s="39">
        <f t="shared" si="1"/>
        <v>43191</v>
      </c>
      <c r="C61" s="40">
        <f t="shared" si="2"/>
        <v>4583.1899999999996</v>
      </c>
      <c r="D61" s="66">
        <f t="shared" si="3"/>
        <v>4583.1899999999996</v>
      </c>
      <c r="E61" s="40">
        <f t="shared" si="4"/>
        <v>3019.9</v>
      </c>
      <c r="F61" s="40">
        <f t="shared" si="5"/>
        <v>1563.2899999999995</v>
      </c>
      <c r="G61" s="40">
        <f t="shared" si="6"/>
        <v>904406.6599999998</v>
      </c>
    </row>
    <row r="62" spans="1:7" x14ac:dyDescent="0.2">
      <c r="A62" s="38">
        <f t="shared" si="0"/>
        <v>41</v>
      </c>
      <c r="B62" s="39">
        <f t="shared" si="1"/>
        <v>43221</v>
      </c>
      <c r="C62" s="40">
        <f t="shared" si="2"/>
        <v>4583.1899999999996</v>
      </c>
      <c r="D62" s="66">
        <f t="shared" si="3"/>
        <v>4583.1899999999996</v>
      </c>
      <c r="E62" s="40">
        <f t="shared" si="4"/>
        <v>3014.69</v>
      </c>
      <c r="F62" s="40">
        <f t="shared" si="5"/>
        <v>1568.4999999999995</v>
      </c>
      <c r="G62" s="40">
        <f t="shared" si="6"/>
        <v>902838.1599999998</v>
      </c>
    </row>
    <row r="63" spans="1:7" x14ac:dyDescent="0.2">
      <c r="A63" s="38">
        <f t="shared" si="0"/>
        <v>42</v>
      </c>
      <c r="B63" s="39">
        <f t="shared" si="1"/>
        <v>43252</v>
      </c>
      <c r="C63" s="40">
        <f t="shared" si="2"/>
        <v>4583.1899999999996</v>
      </c>
      <c r="D63" s="66">
        <f t="shared" si="3"/>
        <v>4583.1899999999996</v>
      </c>
      <c r="E63" s="40">
        <f t="shared" si="4"/>
        <v>3009.46</v>
      </c>
      <c r="F63" s="40">
        <f t="shared" si="5"/>
        <v>1573.7299999999996</v>
      </c>
      <c r="G63" s="40">
        <f t="shared" si="6"/>
        <v>901264.42999999982</v>
      </c>
    </row>
    <row r="64" spans="1:7" x14ac:dyDescent="0.2">
      <c r="A64" s="38">
        <f t="shared" si="0"/>
        <v>43</v>
      </c>
      <c r="B64" s="39">
        <f t="shared" si="1"/>
        <v>43282</v>
      </c>
      <c r="C64" s="40">
        <f t="shared" si="2"/>
        <v>4583.1899999999996</v>
      </c>
      <c r="D64" s="66">
        <f t="shared" si="3"/>
        <v>4583.1899999999996</v>
      </c>
      <c r="E64" s="40">
        <f t="shared" si="4"/>
        <v>3004.21</v>
      </c>
      <c r="F64" s="40">
        <f t="shared" si="5"/>
        <v>1578.9799999999996</v>
      </c>
      <c r="G64" s="40">
        <f t="shared" si="6"/>
        <v>899685.44999999984</v>
      </c>
    </row>
    <row r="65" spans="1:7" x14ac:dyDescent="0.2">
      <c r="A65" s="38">
        <f t="shared" si="0"/>
        <v>44</v>
      </c>
      <c r="B65" s="39">
        <f t="shared" si="1"/>
        <v>43313</v>
      </c>
      <c r="C65" s="40">
        <f t="shared" si="2"/>
        <v>4583.1899999999996</v>
      </c>
      <c r="D65" s="66">
        <f t="shared" si="3"/>
        <v>4583.1899999999996</v>
      </c>
      <c r="E65" s="40">
        <f t="shared" si="4"/>
        <v>2998.95</v>
      </c>
      <c r="F65" s="40">
        <f t="shared" si="5"/>
        <v>1584.2399999999998</v>
      </c>
      <c r="G65" s="40">
        <f t="shared" si="6"/>
        <v>898101.20999999985</v>
      </c>
    </row>
    <row r="66" spans="1:7" x14ac:dyDescent="0.2">
      <c r="A66" s="38">
        <f t="shared" si="0"/>
        <v>45</v>
      </c>
      <c r="B66" s="39">
        <f t="shared" si="1"/>
        <v>43344</v>
      </c>
      <c r="C66" s="40">
        <f t="shared" si="2"/>
        <v>4583.1899999999996</v>
      </c>
      <c r="D66" s="66">
        <f t="shared" si="3"/>
        <v>4583.1899999999996</v>
      </c>
      <c r="E66" s="40">
        <f t="shared" si="4"/>
        <v>2993.67</v>
      </c>
      <c r="F66" s="40">
        <f t="shared" si="5"/>
        <v>1589.5199999999995</v>
      </c>
      <c r="G66" s="40">
        <f t="shared" si="6"/>
        <v>896511.68999999983</v>
      </c>
    </row>
    <row r="67" spans="1:7" x14ac:dyDescent="0.2">
      <c r="A67" s="38">
        <f t="shared" si="0"/>
        <v>46</v>
      </c>
      <c r="B67" s="39">
        <f t="shared" si="1"/>
        <v>43374</v>
      </c>
      <c r="C67" s="40">
        <f t="shared" si="2"/>
        <v>4583.1899999999996</v>
      </c>
      <c r="D67" s="66">
        <f t="shared" si="3"/>
        <v>4583.1899999999996</v>
      </c>
      <c r="E67" s="40">
        <f t="shared" si="4"/>
        <v>2988.37</v>
      </c>
      <c r="F67" s="40">
        <f t="shared" si="5"/>
        <v>1594.8199999999997</v>
      </c>
      <c r="G67" s="40">
        <f t="shared" si="6"/>
        <v>894916.86999999988</v>
      </c>
    </row>
    <row r="68" spans="1:7" x14ac:dyDescent="0.2">
      <c r="A68" s="38">
        <f t="shared" si="0"/>
        <v>47</v>
      </c>
      <c r="B68" s="39">
        <f t="shared" si="1"/>
        <v>43405</v>
      </c>
      <c r="C68" s="40">
        <f t="shared" si="2"/>
        <v>4583.1899999999996</v>
      </c>
      <c r="D68" s="66">
        <f t="shared" si="3"/>
        <v>4583.1899999999996</v>
      </c>
      <c r="E68" s="40">
        <f t="shared" si="4"/>
        <v>2983.06</v>
      </c>
      <c r="F68" s="40">
        <f t="shared" si="5"/>
        <v>1600.1299999999997</v>
      </c>
      <c r="G68" s="40">
        <f t="shared" si="6"/>
        <v>893316.73999999987</v>
      </c>
    </row>
    <row r="69" spans="1:7" x14ac:dyDescent="0.2">
      <c r="A69" s="38">
        <f t="shared" si="0"/>
        <v>48</v>
      </c>
      <c r="B69" s="39">
        <f t="shared" si="1"/>
        <v>43435</v>
      </c>
      <c r="C69" s="40">
        <f t="shared" si="2"/>
        <v>4583.1899999999996</v>
      </c>
      <c r="D69" s="66">
        <f t="shared" si="3"/>
        <v>4583.1899999999996</v>
      </c>
      <c r="E69" s="40">
        <f t="shared" si="4"/>
        <v>2977.72</v>
      </c>
      <c r="F69" s="40">
        <f t="shared" si="5"/>
        <v>1605.4699999999998</v>
      </c>
      <c r="G69" s="40">
        <f t="shared" si="6"/>
        <v>891711.2699999999</v>
      </c>
    </row>
    <row r="70" spans="1:7" x14ac:dyDescent="0.2">
      <c r="A70" s="38">
        <f t="shared" si="0"/>
        <v>49</v>
      </c>
      <c r="B70" s="39">
        <f t="shared" si="1"/>
        <v>43466</v>
      </c>
      <c r="C70" s="40">
        <f t="shared" si="2"/>
        <v>4583.1899999999996</v>
      </c>
      <c r="D70" s="66">
        <f t="shared" si="3"/>
        <v>4583.1899999999996</v>
      </c>
      <c r="E70" s="40">
        <f t="shared" si="4"/>
        <v>2972.37</v>
      </c>
      <c r="F70" s="40">
        <f t="shared" si="5"/>
        <v>1610.8199999999997</v>
      </c>
      <c r="G70" s="40">
        <f t="shared" si="6"/>
        <v>890100.45</v>
      </c>
    </row>
    <row r="71" spans="1:7" x14ac:dyDescent="0.2">
      <c r="A71" s="38">
        <f t="shared" si="0"/>
        <v>50</v>
      </c>
      <c r="B71" s="39">
        <f t="shared" si="1"/>
        <v>43497</v>
      </c>
      <c r="C71" s="40">
        <f t="shared" si="2"/>
        <v>4583.1899999999996</v>
      </c>
      <c r="D71" s="66">
        <f t="shared" si="3"/>
        <v>4583.1899999999996</v>
      </c>
      <c r="E71" s="40">
        <f t="shared" si="4"/>
        <v>2967</v>
      </c>
      <c r="F71" s="40">
        <f t="shared" si="5"/>
        <v>1616.1899999999996</v>
      </c>
      <c r="G71" s="40">
        <f t="shared" si="6"/>
        <v>888484.26</v>
      </c>
    </row>
    <row r="72" spans="1:7" x14ac:dyDescent="0.2">
      <c r="A72" s="38">
        <f t="shared" si="0"/>
        <v>51</v>
      </c>
      <c r="B72" s="39">
        <f t="shared" si="1"/>
        <v>43525</v>
      </c>
      <c r="C72" s="40">
        <f t="shared" si="2"/>
        <v>4583.1899999999996</v>
      </c>
      <c r="D72" s="66">
        <f t="shared" si="3"/>
        <v>4583.1899999999996</v>
      </c>
      <c r="E72" s="40">
        <f t="shared" si="4"/>
        <v>2961.61</v>
      </c>
      <c r="F72" s="40">
        <f t="shared" si="5"/>
        <v>1621.5799999999995</v>
      </c>
      <c r="G72" s="40">
        <f t="shared" si="6"/>
        <v>886862.68</v>
      </c>
    </row>
    <row r="73" spans="1:7" x14ac:dyDescent="0.2">
      <c r="A73" s="38">
        <f t="shared" si="0"/>
        <v>52</v>
      </c>
      <c r="B73" s="39">
        <f t="shared" si="1"/>
        <v>43556</v>
      </c>
      <c r="C73" s="40">
        <f t="shared" si="2"/>
        <v>4583.1899999999996</v>
      </c>
      <c r="D73" s="66">
        <f t="shared" si="3"/>
        <v>4583.1899999999996</v>
      </c>
      <c r="E73" s="40">
        <f t="shared" si="4"/>
        <v>2956.21</v>
      </c>
      <c r="F73" s="40">
        <f t="shared" si="5"/>
        <v>1626.9799999999996</v>
      </c>
      <c r="G73" s="40">
        <f t="shared" si="6"/>
        <v>885235.70000000007</v>
      </c>
    </row>
    <row r="74" spans="1:7" x14ac:dyDescent="0.2">
      <c r="A74" s="38">
        <f t="shared" si="0"/>
        <v>53</v>
      </c>
      <c r="B74" s="39">
        <f t="shared" si="1"/>
        <v>43586</v>
      </c>
      <c r="C74" s="40">
        <f t="shared" si="2"/>
        <v>4583.1899999999996</v>
      </c>
      <c r="D74" s="66">
        <f t="shared" si="3"/>
        <v>4583.1899999999996</v>
      </c>
      <c r="E74" s="40">
        <f t="shared" si="4"/>
        <v>2950.79</v>
      </c>
      <c r="F74" s="40">
        <f t="shared" si="5"/>
        <v>1632.3999999999996</v>
      </c>
      <c r="G74" s="40">
        <f t="shared" si="6"/>
        <v>883603.3</v>
      </c>
    </row>
    <row r="75" spans="1:7" x14ac:dyDescent="0.2">
      <c r="A75" s="38">
        <f t="shared" si="0"/>
        <v>54</v>
      </c>
      <c r="B75" s="39">
        <f t="shared" si="1"/>
        <v>43617</v>
      </c>
      <c r="C75" s="40">
        <f t="shared" si="2"/>
        <v>4583.1899999999996</v>
      </c>
      <c r="D75" s="66">
        <f t="shared" si="3"/>
        <v>4583.1899999999996</v>
      </c>
      <c r="E75" s="40">
        <f t="shared" si="4"/>
        <v>2945.34</v>
      </c>
      <c r="F75" s="40">
        <f t="shared" si="5"/>
        <v>1637.8499999999995</v>
      </c>
      <c r="G75" s="40">
        <f t="shared" si="6"/>
        <v>881965.45000000007</v>
      </c>
    </row>
    <row r="76" spans="1:7" x14ac:dyDescent="0.2">
      <c r="A76" s="38">
        <f t="shared" si="0"/>
        <v>55</v>
      </c>
      <c r="B76" s="39">
        <f t="shared" si="1"/>
        <v>43647</v>
      </c>
      <c r="C76" s="40">
        <f t="shared" si="2"/>
        <v>4583.1899999999996</v>
      </c>
      <c r="D76" s="66">
        <f t="shared" si="3"/>
        <v>4583.1899999999996</v>
      </c>
      <c r="E76" s="40">
        <f t="shared" si="4"/>
        <v>2939.88</v>
      </c>
      <c r="F76" s="40">
        <f t="shared" si="5"/>
        <v>1643.3099999999995</v>
      </c>
      <c r="G76" s="40">
        <f t="shared" si="6"/>
        <v>880322.14</v>
      </c>
    </row>
    <row r="77" spans="1:7" x14ac:dyDescent="0.2">
      <c r="A77" s="38">
        <f t="shared" si="0"/>
        <v>56</v>
      </c>
      <c r="B77" s="39">
        <f t="shared" si="1"/>
        <v>43678</v>
      </c>
      <c r="C77" s="40">
        <f t="shared" si="2"/>
        <v>4583.1899999999996</v>
      </c>
      <c r="D77" s="66">
        <f t="shared" si="3"/>
        <v>4583.1899999999996</v>
      </c>
      <c r="E77" s="40">
        <f t="shared" si="4"/>
        <v>2934.41</v>
      </c>
      <c r="F77" s="40">
        <f t="shared" si="5"/>
        <v>1648.7799999999997</v>
      </c>
      <c r="G77" s="40">
        <f t="shared" si="6"/>
        <v>878673.36</v>
      </c>
    </row>
    <row r="78" spans="1:7" x14ac:dyDescent="0.2">
      <c r="A78" s="38">
        <f t="shared" si="0"/>
        <v>57</v>
      </c>
      <c r="B78" s="39">
        <f t="shared" si="1"/>
        <v>43709</v>
      </c>
      <c r="C78" s="40">
        <f t="shared" si="2"/>
        <v>4583.1899999999996</v>
      </c>
      <c r="D78" s="66">
        <f t="shared" si="3"/>
        <v>4583.1899999999996</v>
      </c>
      <c r="E78" s="40">
        <f t="shared" si="4"/>
        <v>2928.91</v>
      </c>
      <c r="F78" s="40">
        <f t="shared" si="5"/>
        <v>1654.2799999999997</v>
      </c>
      <c r="G78" s="40">
        <f t="shared" si="6"/>
        <v>877019.08</v>
      </c>
    </row>
    <row r="79" spans="1:7" x14ac:dyDescent="0.2">
      <c r="A79" s="38">
        <f t="shared" si="0"/>
        <v>58</v>
      </c>
      <c r="B79" s="39">
        <f t="shared" si="1"/>
        <v>43739</v>
      </c>
      <c r="C79" s="40">
        <f t="shared" si="2"/>
        <v>4583.1899999999996</v>
      </c>
      <c r="D79" s="66">
        <f t="shared" si="3"/>
        <v>4583.1899999999996</v>
      </c>
      <c r="E79" s="40">
        <f t="shared" si="4"/>
        <v>2923.4</v>
      </c>
      <c r="F79" s="40">
        <f t="shared" si="5"/>
        <v>1659.7899999999995</v>
      </c>
      <c r="G79" s="40">
        <f t="shared" si="6"/>
        <v>875359.28999999992</v>
      </c>
    </row>
    <row r="80" spans="1:7" x14ac:dyDescent="0.2">
      <c r="A80" s="38">
        <f t="shared" si="0"/>
        <v>59</v>
      </c>
      <c r="B80" s="39">
        <f t="shared" si="1"/>
        <v>43770</v>
      </c>
      <c r="C80" s="40">
        <f t="shared" si="2"/>
        <v>4583.1899999999996</v>
      </c>
      <c r="D80" s="66">
        <f t="shared" si="3"/>
        <v>4583.1899999999996</v>
      </c>
      <c r="E80" s="40">
        <f t="shared" si="4"/>
        <v>2917.86</v>
      </c>
      <c r="F80" s="40">
        <f t="shared" si="5"/>
        <v>1665.3299999999995</v>
      </c>
      <c r="G80" s="40">
        <f t="shared" si="6"/>
        <v>873693.96</v>
      </c>
    </row>
    <row r="81" spans="1:7" x14ac:dyDescent="0.2">
      <c r="A81" s="38">
        <f t="shared" si="0"/>
        <v>60</v>
      </c>
      <c r="B81" s="39">
        <f t="shared" si="1"/>
        <v>43800</v>
      </c>
      <c r="C81" s="40">
        <f t="shared" si="2"/>
        <v>4583.1899999999996</v>
      </c>
      <c r="D81" s="66">
        <f t="shared" si="3"/>
        <v>4583.1899999999996</v>
      </c>
      <c r="E81" s="40">
        <f t="shared" si="4"/>
        <v>2912.31</v>
      </c>
      <c r="F81" s="40">
        <f t="shared" si="5"/>
        <v>1670.8799999999997</v>
      </c>
      <c r="G81" s="40">
        <f t="shared" si="6"/>
        <v>872023.08</v>
      </c>
    </row>
    <row r="82" spans="1:7" x14ac:dyDescent="0.2">
      <c r="A82" s="38">
        <f t="shared" si="0"/>
        <v>61</v>
      </c>
      <c r="B82" s="39">
        <f t="shared" si="1"/>
        <v>43831</v>
      </c>
      <c r="C82" s="40">
        <f t="shared" si="2"/>
        <v>4583.1899999999996</v>
      </c>
      <c r="D82" s="66">
        <f t="shared" si="3"/>
        <v>4583.1899999999996</v>
      </c>
      <c r="E82" s="40">
        <f t="shared" si="4"/>
        <v>2906.74</v>
      </c>
      <c r="F82" s="40">
        <f t="shared" si="5"/>
        <v>1676.4499999999998</v>
      </c>
      <c r="G82" s="40">
        <f t="shared" si="6"/>
        <v>870346.63</v>
      </c>
    </row>
    <row r="83" spans="1:7" x14ac:dyDescent="0.2">
      <c r="A83" s="38">
        <f t="shared" si="0"/>
        <v>62</v>
      </c>
      <c r="B83" s="39">
        <f t="shared" si="1"/>
        <v>43862</v>
      </c>
      <c r="C83" s="40">
        <f t="shared" si="2"/>
        <v>4583.1899999999996</v>
      </c>
      <c r="D83" s="66">
        <f t="shared" si="3"/>
        <v>4583.1899999999996</v>
      </c>
      <c r="E83" s="40">
        <f t="shared" si="4"/>
        <v>2901.16</v>
      </c>
      <c r="F83" s="40">
        <f t="shared" si="5"/>
        <v>1682.0299999999997</v>
      </c>
      <c r="G83" s="40">
        <f t="shared" si="6"/>
        <v>868664.6</v>
      </c>
    </row>
    <row r="84" spans="1:7" x14ac:dyDescent="0.2">
      <c r="A84" s="38">
        <f t="shared" si="0"/>
        <v>63</v>
      </c>
      <c r="B84" s="39">
        <f t="shared" si="1"/>
        <v>43891</v>
      </c>
      <c r="C84" s="40">
        <f t="shared" si="2"/>
        <v>4583.1899999999996</v>
      </c>
      <c r="D84" s="66">
        <f t="shared" si="3"/>
        <v>4583.1899999999996</v>
      </c>
      <c r="E84" s="40">
        <f t="shared" si="4"/>
        <v>2895.55</v>
      </c>
      <c r="F84" s="40">
        <f t="shared" si="5"/>
        <v>1687.6399999999994</v>
      </c>
      <c r="G84" s="40">
        <f t="shared" si="6"/>
        <v>866976.96</v>
      </c>
    </row>
    <row r="85" spans="1:7" x14ac:dyDescent="0.2">
      <c r="A85" s="38">
        <f t="shared" si="0"/>
        <v>64</v>
      </c>
      <c r="B85" s="39">
        <f t="shared" si="1"/>
        <v>43922</v>
      </c>
      <c r="C85" s="40">
        <f t="shared" si="2"/>
        <v>4583.1899999999996</v>
      </c>
      <c r="D85" s="66">
        <f t="shared" si="3"/>
        <v>4583.1899999999996</v>
      </c>
      <c r="E85" s="40">
        <f t="shared" si="4"/>
        <v>2889.92</v>
      </c>
      <c r="F85" s="40">
        <f t="shared" si="5"/>
        <v>1693.2699999999995</v>
      </c>
      <c r="G85" s="40">
        <f t="shared" si="6"/>
        <v>865283.69</v>
      </c>
    </row>
    <row r="86" spans="1:7" x14ac:dyDescent="0.2">
      <c r="A86" s="38">
        <f t="shared" ref="A86:A149" si="7">IF(G85="","",IF(roundOpt,IF(OR(A85&gt;=nper,ROUND(G85,2)&lt;=0),"",A85+1),IF(OR(A85&gt;=nper,G85&lt;=0),"",A85+1)))</f>
        <v>65</v>
      </c>
      <c r="B86" s="39">
        <f t="shared" ref="B86:B149" si="8">IF(A86="","",IF(OR(periods_per_year=26,periods_per_year=52),IF(periods_per_year=26,IF(A86=1,fpdate,B85+14),IF(periods_per_year=52,IF(A86=1,fpdate,B85+7),"n/a")),IF(periods_per_year=24,DATE(YEAR(fpdate),MONTH(fpdate)+(A86-1)/2+IF(AND(DAY(fpdate)&gt;=15,MOD(A86,2)=0),1,0),IF(MOD(A86,2)=0,IF(DAY(fpdate)&gt;=15,DAY(fpdate)-14,DAY(fpdate)+14),DAY(fpdate))),IF(DAY(DATE(YEAR(fpdate),MONTH(fpdate)+(A86-1)*months_per_period,DAY(fpdate)))&lt;&gt;DAY(fpdate),DATE(YEAR(fpdate),MONTH(fpdate)+(A86-1)*months_per_period+1,0),DATE(YEAR(fpdate),MONTH(fpdate)+(A86-1)*months_per_period,DAY(fpdate))))))</f>
        <v>43952</v>
      </c>
      <c r="C86" s="40">
        <f t="shared" ref="C86:C149" si="9">IF(A86="","",IF(roundOpt,IF(OR(A86=nper,payment&gt;ROUND((1+rate)*G85,2)),ROUND((1+rate)*G85,2),payment),IF(OR(A86=nper,payment&gt;(1+rate)*G85),(1+rate)*G85,payment)))</f>
        <v>4583.1899999999996</v>
      </c>
      <c r="D86" s="66">
        <f t="shared" ref="D86:D149" si="10">C86</f>
        <v>4583.1899999999996</v>
      </c>
      <c r="E86" s="40">
        <f t="shared" si="4"/>
        <v>2884.28</v>
      </c>
      <c r="F86" s="40">
        <f t="shared" si="5"/>
        <v>1698.9099999999994</v>
      </c>
      <c r="G86" s="40">
        <f t="shared" si="6"/>
        <v>863584.77999999991</v>
      </c>
    </row>
    <row r="87" spans="1:7" x14ac:dyDescent="0.2">
      <c r="A87" s="38">
        <f t="shared" si="7"/>
        <v>66</v>
      </c>
      <c r="B87" s="39">
        <f t="shared" si="8"/>
        <v>43983</v>
      </c>
      <c r="C87" s="40">
        <f t="shared" si="9"/>
        <v>4583.1899999999996</v>
      </c>
      <c r="D87" s="66">
        <f t="shared" si="10"/>
        <v>4583.1899999999996</v>
      </c>
      <c r="E87" s="40">
        <f t="shared" ref="E87:E150" si="11">IF(A87="","",IF(AND(A87=1,pmtType=1),0,IF(roundOpt,ROUND(rate*G86,2),rate*G86)))</f>
        <v>2878.62</v>
      </c>
      <c r="F87" s="40">
        <f t="shared" ref="F87:F150" si="12">IF(A87="","",D87-E87)</f>
        <v>1704.5699999999997</v>
      </c>
      <c r="G87" s="40">
        <f t="shared" ref="G87:G150" si="13">IF(A87="","",G86-F87)</f>
        <v>861880.21</v>
      </c>
    </row>
    <row r="88" spans="1:7" x14ac:dyDescent="0.2">
      <c r="A88" s="38">
        <f t="shared" si="7"/>
        <v>67</v>
      </c>
      <c r="B88" s="39">
        <f t="shared" si="8"/>
        <v>44013</v>
      </c>
      <c r="C88" s="40">
        <f t="shared" si="9"/>
        <v>4583.1899999999996</v>
      </c>
      <c r="D88" s="66">
        <f t="shared" si="10"/>
        <v>4583.1899999999996</v>
      </c>
      <c r="E88" s="40">
        <f t="shared" si="11"/>
        <v>2872.93</v>
      </c>
      <c r="F88" s="40">
        <f t="shared" si="12"/>
        <v>1710.2599999999998</v>
      </c>
      <c r="G88" s="40">
        <f t="shared" si="13"/>
        <v>860169.95</v>
      </c>
    </row>
    <row r="89" spans="1:7" x14ac:dyDescent="0.2">
      <c r="A89" s="38">
        <f t="shared" si="7"/>
        <v>68</v>
      </c>
      <c r="B89" s="39">
        <f t="shared" si="8"/>
        <v>44044</v>
      </c>
      <c r="C89" s="40">
        <f t="shared" si="9"/>
        <v>4583.1899999999996</v>
      </c>
      <c r="D89" s="66">
        <f t="shared" si="10"/>
        <v>4583.1899999999996</v>
      </c>
      <c r="E89" s="40">
        <f t="shared" si="11"/>
        <v>2867.23</v>
      </c>
      <c r="F89" s="40">
        <f t="shared" si="12"/>
        <v>1715.9599999999996</v>
      </c>
      <c r="G89" s="40">
        <f t="shared" si="13"/>
        <v>858453.99</v>
      </c>
    </row>
    <row r="90" spans="1:7" x14ac:dyDescent="0.2">
      <c r="A90" s="38">
        <f t="shared" si="7"/>
        <v>69</v>
      </c>
      <c r="B90" s="39">
        <f t="shared" si="8"/>
        <v>44075</v>
      </c>
      <c r="C90" s="40">
        <f t="shared" si="9"/>
        <v>4583.1899999999996</v>
      </c>
      <c r="D90" s="66">
        <f t="shared" si="10"/>
        <v>4583.1899999999996</v>
      </c>
      <c r="E90" s="40">
        <f t="shared" si="11"/>
        <v>2861.51</v>
      </c>
      <c r="F90" s="40">
        <f t="shared" si="12"/>
        <v>1721.6799999999994</v>
      </c>
      <c r="G90" s="40">
        <f t="shared" si="13"/>
        <v>856732.30999999994</v>
      </c>
    </row>
    <row r="91" spans="1:7" x14ac:dyDescent="0.2">
      <c r="A91" s="38">
        <f t="shared" si="7"/>
        <v>70</v>
      </c>
      <c r="B91" s="39">
        <f t="shared" si="8"/>
        <v>44105</v>
      </c>
      <c r="C91" s="40">
        <f t="shared" si="9"/>
        <v>4583.1899999999996</v>
      </c>
      <c r="D91" s="66">
        <f t="shared" si="10"/>
        <v>4583.1899999999996</v>
      </c>
      <c r="E91" s="40">
        <f t="shared" si="11"/>
        <v>2855.77</v>
      </c>
      <c r="F91" s="40">
        <f t="shared" si="12"/>
        <v>1727.4199999999996</v>
      </c>
      <c r="G91" s="40">
        <f t="shared" si="13"/>
        <v>855004.8899999999</v>
      </c>
    </row>
    <row r="92" spans="1:7" x14ac:dyDescent="0.2">
      <c r="A92" s="38">
        <f t="shared" si="7"/>
        <v>71</v>
      </c>
      <c r="B92" s="39">
        <f t="shared" si="8"/>
        <v>44136</v>
      </c>
      <c r="C92" s="40">
        <f t="shared" si="9"/>
        <v>4583.1899999999996</v>
      </c>
      <c r="D92" s="66">
        <f t="shared" si="10"/>
        <v>4583.1899999999996</v>
      </c>
      <c r="E92" s="40">
        <f t="shared" si="11"/>
        <v>2850.02</v>
      </c>
      <c r="F92" s="40">
        <f t="shared" si="12"/>
        <v>1733.1699999999996</v>
      </c>
      <c r="G92" s="40">
        <f t="shared" si="13"/>
        <v>853271.71999999986</v>
      </c>
    </row>
    <row r="93" spans="1:7" x14ac:dyDescent="0.2">
      <c r="A93" s="38">
        <f t="shared" si="7"/>
        <v>72</v>
      </c>
      <c r="B93" s="39">
        <f t="shared" si="8"/>
        <v>44166</v>
      </c>
      <c r="C93" s="40">
        <f t="shared" si="9"/>
        <v>4583.1899999999996</v>
      </c>
      <c r="D93" s="66">
        <f t="shared" si="10"/>
        <v>4583.1899999999996</v>
      </c>
      <c r="E93" s="40">
        <f t="shared" si="11"/>
        <v>2844.24</v>
      </c>
      <c r="F93" s="40">
        <f t="shared" si="12"/>
        <v>1738.9499999999998</v>
      </c>
      <c r="G93" s="40">
        <f t="shared" si="13"/>
        <v>851532.7699999999</v>
      </c>
    </row>
    <row r="94" spans="1:7" x14ac:dyDescent="0.2">
      <c r="A94" s="38">
        <f t="shared" si="7"/>
        <v>73</v>
      </c>
      <c r="B94" s="39">
        <f t="shared" si="8"/>
        <v>44197</v>
      </c>
      <c r="C94" s="40">
        <f t="shared" si="9"/>
        <v>4583.1899999999996</v>
      </c>
      <c r="D94" s="66">
        <f t="shared" si="10"/>
        <v>4583.1899999999996</v>
      </c>
      <c r="E94" s="40">
        <f t="shared" si="11"/>
        <v>2838.44</v>
      </c>
      <c r="F94" s="40">
        <f t="shared" si="12"/>
        <v>1744.7499999999995</v>
      </c>
      <c r="G94" s="40">
        <f t="shared" si="13"/>
        <v>849788.0199999999</v>
      </c>
    </row>
    <row r="95" spans="1:7" x14ac:dyDescent="0.2">
      <c r="A95" s="38">
        <f t="shared" si="7"/>
        <v>74</v>
      </c>
      <c r="B95" s="39">
        <f t="shared" si="8"/>
        <v>44228</v>
      </c>
      <c r="C95" s="40">
        <f t="shared" si="9"/>
        <v>4583.1899999999996</v>
      </c>
      <c r="D95" s="66">
        <f t="shared" si="10"/>
        <v>4583.1899999999996</v>
      </c>
      <c r="E95" s="40">
        <f t="shared" si="11"/>
        <v>2832.63</v>
      </c>
      <c r="F95" s="40">
        <f t="shared" si="12"/>
        <v>1750.5599999999995</v>
      </c>
      <c r="G95" s="40">
        <f t="shared" si="13"/>
        <v>848037.45999999985</v>
      </c>
    </row>
    <row r="96" spans="1:7" x14ac:dyDescent="0.2">
      <c r="A96" s="38">
        <f t="shared" si="7"/>
        <v>75</v>
      </c>
      <c r="B96" s="39">
        <f t="shared" si="8"/>
        <v>44256</v>
      </c>
      <c r="C96" s="40">
        <f t="shared" si="9"/>
        <v>4583.1899999999996</v>
      </c>
      <c r="D96" s="66">
        <f t="shared" si="10"/>
        <v>4583.1899999999996</v>
      </c>
      <c r="E96" s="40">
        <f t="shared" si="11"/>
        <v>2826.79</v>
      </c>
      <c r="F96" s="40">
        <f t="shared" si="12"/>
        <v>1756.3999999999996</v>
      </c>
      <c r="G96" s="40">
        <f t="shared" si="13"/>
        <v>846281.05999999982</v>
      </c>
    </row>
    <row r="97" spans="1:7" x14ac:dyDescent="0.2">
      <c r="A97" s="38">
        <f t="shared" si="7"/>
        <v>76</v>
      </c>
      <c r="B97" s="39">
        <f t="shared" si="8"/>
        <v>44287</v>
      </c>
      <c r="C97" s="40">
        <f t="shared" si="9"/>
        <v>4583.1899999999996</v>
      </c>
      <c r="D97" s="66">
        <f t="shared" si="10"/>
        <v>4583.1899999999996</v>
      </c>
      <c r="E97" s="40">
        <f t="shared" si="11"/>
        <v>2820.94</v>
      </c>
      <c r="F97" s="40">
        <f t="shared" si="12"/>
        <v>1762.2499999999995</v>
      </c>
      <c r="G97" s="40">
        <f t="shared" si="13"/>
        <v>844518.80999999982</v>
      </c>
    </row>
    <row r="98" spans="1:7" x14ac:dyDescent="0.2">
      <c r="A98" s="38">
        <f t="shared" si="7"/>
        <v>77</v>
      </c>
      <c r="B98" s="39">
        <f t="shared" si="8"/>
        <v>44317</v>
      </c>
      <c r="C98" s="40">
        <f t="shared" si="9"/>
        <v>4583.1899999999996</v>
      </c>
      <c r="D98" s="66">
        <f t="shared" si="10"/>
        <v>4583.1899999999996</v>
      </c>
      <c r="E98" s="40">
        <f t="shared" si="11"/>
        <v>2815.06</v>
      </c>
      <c r="F98" s="40">
        <f t="shared" si="12"/>
        <v>1768.1299999999997</v>
      </c>
      <c r="G98" s="40">
        <f t="shared" si="13"/>
        <v>842750.67999999982</v>
      </c>
    </row>
    <row r="99" spans="1:7" x14ac:dyDescent="0.2">
      <c r="A99" s="38">
        <f t="shared" si="7"/>
        <v>78</v>
      </c>
      <c r="B99" s="39">
        <f t="shared" si="8"/>
        <v>44348</v>
      </c>
      <c r="C99" s="40">
        <f t="shared" si="9"/>
        <v>4583.1899999999996</v>
      </c>
      <c r="D99" s="66">
        <f t="shared" si="10"/>
        <v>4583.1899999999996</v>
      </c>
      <c r="E99" s="40">
        <f t="shared" si="11"/>
        <v>2809.17</v>
      </c>
      <c r="F99" s="40">
        <f t="shared" si="12"/>
        <v>1774.0199999999995</v>
      </c>
      <c r="G99" s="40">
        <f t="shared" si="13"/>
        <v>840976.6599999998</v>
      </c>
    </row>
    <row r="100" spans="1:7" x14ac:dyDescent="0.2">
      <c r="A100" s="38">
        <f t="shared" si="7"/>
        <v>79</v>
      </c>
      <c r="B100" s="39">
        <f t="shared" si="8"/>
        <v>44378</v>
      </c>
      <c r="C100" s="40">
        <f t="shared" si="9"/>
        <v>4583.1899999999996</v>
      </c>
      <c r="D100" s="66">
        <f t="shared" si="10"/>
        <v>4583.1899999999996</v>
      </c>
      <c r="E100" s="40">
        <f t="shared" si="11"/>
        <v>2803.26</v>
      </c>
      <c r="F100" s="40">
        <f t="shared" si="12"/>
        <v>1779.9299999999994</v>
      </c>
      <c r="G100" s="40">
        <f t="shared" si="13"/>
        <v>839196.72999999975</v>
      </c>
    </row>
    <row r="101" spans="1:7" x14ac:dyDescent="0.2">
      <c r="A101" s="38">
        <f t="shared" si="7"/>
        <v>80</v>
      </c>
      <c r="B101" s="39">
        <f t="shared" si="8"/>
        <v>44409</v>
      </c>
      <c r="C101" s="40">
        <f t="shared" si="9"/>
        <v>4583.1899999999996</v>
      </c>
      <c r="D101" s="66">
        <f t="shared" si="10"/>
        <v>4583.1899999999996</v>
      </c>
      <c r="E101" s="40">
        <f t="shared" si="11"/>
        <v>2797.32</v>
      </c>
      <c r="F101" s="40">
        <f t="shared" si="12"/>
        <v>1785.8699999999994</v>
      </c>
      <c r="G101" s="40">
        <f t="shared" si="13"/>
        <v>837410.85999999975</v>
      </c>
    </row>
    <row r="102" spans="1:7" x14ac:dyDescent="0.2">
      <c r="A102" s="38">
        <f t="shared" si="7"/>
        <v>81</v>
      </c>
      <c r="B102" s="39">
        <f t="shared" si="8"/>
        <v>44440</v>
      </c>
      <c r="C102" s="40">
        <f t="shared" si="9"/>
        <v>4583.1899999999996</v>
      </c>
      <c r="D102" s="66">
        <f t="shared" si="10"/>
        <v>4583.1899999999996</v>
      </c>
      <c r="E102" s="40">
        <f t="shared" si="11"/>
        <v>2791.37</v>
      </c>
      <c r="F102" s="40">
        <f t="shared" si="12"/>
        <v>1791.8199999999997</v>
      </c>
      <c r="G102" s="40">
        <f t="shared" si="13"/>
        <v>835619.0399999998</v>
      </c>
    </row>
    <row r="103" spans="1:7" x14ac:dyDescent="0.2">
      <c r="A103" s="38">
        <f t="shared" si="7"/>
        <v>82</v>
      </c>
      <c r="B103" s="39">
        <f t="shared" si="8"/>
        <v>44470</v>
      </c>
      <c r="C103" s="40">
        <f t="shared" si="9"/>
        <v>4583.1899999999996</v>
      </c>
      <c r="D103" s="66">
        <f t="shared" si="10"/>
        <v>4583.1899999999996</v>
      </c>
      <c r="E103" s="40">
        <f t="shared" si="11"/>
        <v>2785.4</v>
      </c>
      <c r="F103" s="40">
        <f t="shared" si="12"/>
        <v>1797.7899999999995</v>
      </c>
      <c r="G103" s="40">
        <f t="shared" si="13"/>
        <v>833821.24999999977</v>
      </c>
    </row>
    <row r="104" spans="1:7" x14ac:dyDescent="0.2">
      <c r="A104" s="38">
        <f t="shared" si="7"/>
        <v>83</v>
      </c>
      <c r="B104" s="39">
        <f t="shared" si="8"/>
        <v>44501</v>
      </c>
      <c r="C104" s="40">
        <f t="shared" si="9"/>
        <v>4583.1899999999996</v>
      </c>
      <c r="D104" s="66">
        <f t="shared" si="10"/>
        <v>4583.1899999999996</v>
      </c>
      <c r="E104" s="40">
        <f t="shared" si="11"/>
        <v>2779.4</v>
      </c>
      <c r="F104" s="40">
        <f t="shared" si="12"/>
        <v>1803.7899999999995</v>
      </c>
      <c r="G104" s="40">
        <f t="shared" si="13"/>
        <v>832017.45999999973</v>
      </c>
    </row>
    <row r="105" spans="1:7" x14ac:dyDescent="0.2">
      <c r="A105" s="38">
        <f t="shared" si="7"/>
        <v>84</v>
      </c>
      <c r="B105" s="39">
        <f t="shared" si="8"/>
        <v>44531</v>
      </c>
      <c r="C105" s="40">
        <f t="shared" si="9"/>
        <v>4583.1899999999996</v>
      </c>
      <c r="D105" s="66">
        <f t="shared" si="10"/>
        <v>4583.1899999999996</v>
      </c>
      <c r="E105" s="40">
        <f t="shared" si="11"/>
        <v>2773.39</v>
      </c>
      <c r="F105" s="40">
        <f t="shared" si="12"/>
        <v>1809.7999999999997</v>
      </c>
      <c r="G105" s="40">
        <f t="shared" si="13"/>
        <v>830207.65999999968</v>
      </c>
    </row>
    <row r="106" spans="1:7" x14ac:dyDescent="0.2">
      <c r="A106" s="38">
        <f t="shared" si="7"/>
        <v>85</v>
      </c>
      <c r="B106" s="39">
        <f t="shared" si="8"/>
        <v>44562</v>
      </c>
      <c r="C106" s="40">
        <f t="shared" si="9"/>
        <v>4583.1899999999996</v>
      </c>
      <c r="D106" s="66">
        <f t="shared" si="10"/>
        <v>4583.1899999999996</v>
      </c>
      <c r="E106" s="40">
        <f t="shared" si="11"/>
        <v>2767.36</v>
      </c>
      <c r="F106" s="40">
        <f t="shared" si="12"/>
        <v>1815.8299999999995</v>
      </c>
      <c r="G106" s="40">
        <f t="shared" si="13"/>
        <v>828391.82999999973</v>
      </c>
    </row>
    <row r="107" spans="1:7" x14ac:dyDescent="0.2">
      <c r="A107" s="38">
        <f t="shared" si="7"/>
        <v>86</v>
      </c>
      <c r="B107" s="39">
        <f t="shared" si="8"/>
        <v>44593</v>
      </c>
      <c r="C107" s="40">
        <f t="shared" si="9"/>
        <v>4583.1899999999996</v>
      </c>
      <c r="D107" s="66">
        <f t="shared" si="10"/>
        <v>4583.1899999999996</v>
      </c>
      <c r="E107" s="40">
        <f t="shared" si="11"/>
        <v>2761.31</v>
      </c>
      <c r="F107" s="40">
        <f t="shared" si="12"/>
        <v>1821.8799999999997</v>
      </c>
      <c r="G107" s="40">
        <f t="shared" si="13"/>
        <v>826569.94999999972</v>
      </c>
    </row>
    <row r="108" spans="1:7" x14ac:dyDescent="0.2">
      <c r="A108" s="38">
        <f t="shared" si="7"/>
        <v>87</v>
      </c>
      <c r="B108" s="39">
        <f t="shared" si="8"/>
        <v>44621</v>
      </c>
      <c r="C108" s="40">
        <f t="shared" si="9"/>
        <v>4583.1899999999996</v>
      </c>
      <c r="D108" s="66">
        <f t="shared" si="10"/>
        <v>4583.1899999999996</v>
      </c>
      <c r="E108" s="40">
        <f t="shared" si="11"/>
        <v>2755.23</v>
      </c>
      <c r="F108" s="40">
        <f t="shared" si="12"/>
        <v>1827.9599999999996</v>
      </c>
      <c r="G108" s="40">
        <f t="shared" si="13"/>
        <v>824741.98999999976</v>
      </c>
    </row>
    <row r="109" spans="1:7" x14ac:dyDescent="0.2">
      <c r="A109" s="38">
        <f t="shared" si="7"/>
        <v>88</v>
      </c>
      <c r="B109" s="39">
        <f t="shared" si="8"/>
        <v>44652</v>
      </c>
      <c r="C109" s="40">
        <f t="shared" si="9"/>
        <v>4583.1899999999996</v>
      </c>
      <c r="D109" s="66">
        <f t="shared" si="10"/>
        <v>4583.1899999999996</v>
      </c>
      <c r="E109" s="40">
        <f t="shared" si="11"/>
        <v>2749.14</v>
      </c>
      <c r="F109" s="40">
        <f t="shared" si="12"/>
        <v>1834.0499999999997</v>
      </c>
      <c r="G109" s="40">
        <f t="shared" si="13"/>
        <v>822907.93999999971</v>
      </c>
    </row>
    <row r="110" spans="1:7" x14ac:dyDescent="0.2">
      <c r="A110" s="38">
        <f t="shared" si="7"/>
        <v>89</v>
      </c>
      <c r="B110" s="39">
        <f t="shared" si="8"/>
        <v>44682</v>
      </c>
      <c r="C110" s="40">
        <f t="shared" si="9"/>
        <v>4583.1899999999996</v>
      </c>
      <c r="D110" s="66">
        <f t="shared" si="10"/>
        <v>4583.1899999999996</v>
      </c>
      <c r="E110" s="40">
        <f t="shared" si="11"/>
        <v>2743.03</v>
      </c>
      <c r="F110" s="40">
        <f t="shared" si="12"/>
        <v>1840.1599999999994</v>
      </c>
      <c r="G110" s="40">
        <f t="shared" si="13"/>
        <v>821067.77999999968</v>
      </c>
    </row>
    <row r="111" spans="1:7" x14ac:dyDescent="0.2">
      <c r="A111" s="38">
        <f t="shared" si="7"/>
        <v>90</v>
      </c>
      <c r="B111" s="39">
        <f t="shared" si="8"/>
        <v>44713</v>
      </c>
      <c r="C111" s="40">
        <f t="shared" si="9"/>
        <v>4583.1899999999996</v>
      </c>
      <c r="D111" s="66">
        <f t="shared" si="10"/>
        <v>4583.1899999999996</v>
      </c>
      <c r="E111" s="40">
        <f t="shared" si="11"/>
        <v>2736.89</v>
      </c>
      <c r="F111" s="40">
        <f t="shared" si="12"/>
        <v>1846.2999999999997</v>
      </c>
      <c r="G111" s="40">
        <f t="shared" si="13"/>
        <v>819221.47999999963</v>
      </c>
    </row>
    <row r="112" spans="1:7" x14ac:dyDescent="0.2">
      <c r="A112" s="38">
        <f t="shared" si="7"/>
        <v>91</v>
      </c>
      <c r="B112" s="39">
        <f t="shared" si="8"/>
        <v>44743</v>
      </c>
      <c r="C112" s="40">
        <f t="shared" si="9"/>
        <v>4583.1899999999996</v>
      </c>
      <c r="D112" s="66">
        <f t="shared" si="10"/>
        <v>4583.1899999999996</v>
      </c>
      <c r="E112" s="40">
        <f t="shared" si="11"/>
        <v>2730.74</v>
      </c>
      <c r="F112" s="40">
        <f t="shared" si="12"/>
        <v>1852.4499999999998</v>
      </c>
      <c r="G112" s="40">
        <f t="shared" si="13"/>
        <v>817369.02999999968</v>
      </c>
    </row>
    <row r="113" spans="1:7" x14ac:dyDescent="0.2">
      <c r="A113" s="38">
        <f t="shared" si="7"/>
        <v>92</v>
      </c>
      <c r="B113" s="39">
        <f t="shared" si="8"/>
        <v>44774</v>
      </c>
      <c r="C113" s="40">
        <f t="shared" si="9"/>
        <v>4583.1899999999996</v>
      </c>
      <c r="D113" s="66">
        <f t="shared" si="10"/>
        <v>4583.1899999999996</v>
      </c>
      <c r="E113" s="40">
        <f t="shared" si="11"/>
        <v>2724.56</v>
      </c>
      <c r="F113" s="40">
        <f t="shared" si="12"/>
        <v>1858.6299999999997</v>
      </c>
      <c r="G113" s="40">
        <f t="shared" si="13"/>
        <v>815510.39999999967</v>
      </c>
    </row>
    <row r="114" spans="1:7" x14ac:dyDescent="0.2">
      <c r="A114" s="38">
        <f t="shared" si="7"/>
        <v>93</v>
      </c>
      <c r="B114" s="39">
        <f t="shared" si="8"/>
        <v>44805</v>
      </c>
      <c r="C114" s="40">
        <f t="shared" si="9"/>
        <v>4583.1899999999996</v>
      </c>
      <c r="D114" s="66">
        <f t="shared" si="10"/>
        <v>4583.1899999999996</v>
      </c>
      <c r="E114" s="40">
        <f t="shared" si="11"/>
        <v>2718.37</v>
      </c>
      <c r="F114" s="40">
        <f t="shared" si="12"/>
        <v>1864.8199999999997</v>
      </c>
      <c r="G114" s="40">
        <f t="shared" si="13"/>
        <v>813645.57999999973</v>
      </c>
    </row>
    <row r="115" spans="1:7" x14ac:dyDescent="0.2">
      <c r="A115" s="38">
        <f t="shared" si="7"/>
        <v>94</v>
      </c>
      <c r="B115" s="39">
        <f t="shared" si="8"/>
        <v>44835</v>
      </c>
      <c r="C115" s="40">
        <f t="shared" si="9"/>
        <v>4583.1899999999996</v>
      </c>
      <c r="D115" s="66">
        <f t="shared" si="10"/>
        <v>4583.1899999999996</v>
      </c>
      <c r="E115" s="40">
        <f t="shared" si="11"/>
        <v>2712.15</v>
      </c>
      <c r="F115" s="40">
        <f t="shared" si="12"/>
        <v>1871.0399999999995</v>
      </c>
      <c r="G115" s="40">
        <f t="shared" si="13"/>
        <v>811774.53999999969</v>
      </c>
    </row>
    <row r="116" spans="1:7" x14ac:dyDescent="0.2">
      <c r="A116" s="38">
        <f t="shared" si="7"/>
        <v>95</v>
      </c>
      <c r="B116" s="39">
        <f t="shared" si="8"/>
        <v>44866</v>
      </c>
      <c r="C116" s="40">
        <f t="shared" si="9"/>
        <v>4583.1899999999996</v>
      </c>
      <c r="D116" s="66">
        <f t="shared" si="10"/>
        <v>4583.1899999999996</v>
      </c>
      <c r="E116" s="40">
        <f t="shared" si="11"/>
        <v>2705.92</v>
      </c>
      <c r="F116" s="40">
        <f t="shared" si="12"/>
        <v>1877.2699999999995</v>
      </c>
      <c r="G116" s="40">
        <f t="shared" si="13"/>
        <v>809897.26999999967</v>
      </c>
    </row>
    <row r="117" spans="1:7" x14ac:dyDescent="0.2">
      <c r="A117" s="38">
        <f t="shared" si="7"/>
        <v>96</v>
      </c>
      <c r="B117" s="39">
        <f t="shared" si="8"/>
        <v>44896</v>
      </c>
      <c r="C117" s="40">
        <f t="shared" si="9"/>
        <v>4583.1899999999996</v>
      </c>
      <c r="D117" s="66">
        <f t="shared" si="10"/>
        <v>4583.1899999999996</v>
      </c>
      <c r="E117" s="40">
        <f t="shared" si="11"/>
        <v>2699.66</v>
      </c>
      <c r="F117" s="40">
        <f t="shared" si="12"/>
        <v>1883.5299999999997</v>
      </c>
      <c r="G117" s="40">
        <f t="shared" si="13"/>
        <v>808013.73999999964</v>
      </c>
    </row>
    <row r="118" spans="1:7" x14ac:dyDescent="0.2">
      <c r="A118" s="38">
        <f t="shared" si="7"/>
        <v>97</v>
      </c>
      <c r="B118" s="39">
        <f t="shared" si="8"/>
        <v>44927</v>
      </c>
      <c r="C118" s="40">
        <f t="shared" si="9"/>
        <v>4583.1899999999996</v>
      </c>
      <c r="D118" s="66">
        <f t="shared" si="10"/>
        <v>4583.1899999999996</v>
      </c>
      <c r="E118" s="40">
        <f t="shared" si="11"/>
        <v>2693.38</v>
      </c>
      <c r="F118" s="40">
        <f t="shared" si="12"/>
        <v>1889.8099999999995</v>
      </c>
      <c r="G118" s="40">
        <f t="shared" si="13"/>
        <v>806123.92999999959</v>
      </c>
    </row>
    <row r="119" spans="1:7" x14ac:dyDescent="0.2">
      <c r="A119" s="38">
        <f t="shared" si="7"/>
        <v>98</v>
      </c>
      <c r="B119" s="39">
        <f t="shared" si="8"/>
        <v>44958</v>
      </c>
      <c r="C119" s="40">
        <f t="shared" si="9"/>
        <v>4583.1899999999996</v>
      </c>
      <c r="D119" s="66">
        <f t="shared" si="10"/>
        <v>4583.1899999999996</v>
      </c>
      <c r="E119" s="40">
        <f t="shared" si="11"/>
        <v>2687.08</v>
      </c>
      <c r="F119" s="40">
        <f t="shared" si="12"/>
        <v>1896.1099999999997</v>
      </c>
      <c r="G119" s="40">
        <f t="shared" si="13"/>
        <v>804227.8199999996</v>
      </c>
    </row>
    <row r="120" spans="1:7" x14ac:dyDescent="0.2">
      <c r="A120" s="38">
        <f t="shared" si="7"/>
        <v>99</v>
      </c>
      <c r="B120" s="39">
        <f t="shared" si="8"/>
        <v>44986</v>
      </c>
      <c r="C120" s="40">
        <f t="shared" si="9"/>
        <v>4583.1899999999996</v>
      </c>
      <c r="D120" s="66">
        <f t="shared" si="10"/>
        <v>4583.1899999999996</v>
      </c>
      <c r="E120" s="40">
        <f t="shared" si="11"/>
        <v>2680.76</v>
      </c>
      <c r="F120" s="40">
        <f t="shared" si="12"/>
        <v>1902.4299999999994</v>
      </c>
      <c r="G120" s="40">
        <f t="shared" si="13"/>
        <v>802325.38999999955</v>
      </c>
    </row>
    <row r="121" spans="1:7" x14ac:dyDescent="0.2">
      <c r="A121" s="38">
        <f t="shared" si="7"/>
        <v>100</v>
      </c>
      <c r="B121" s="39">
        <f t="shared" si="8"/>
        <v>45017</v>
      </c>
      <c r="C121" s="40">
        <f t="shared" si="9"/>
        <v>4583.1899999999996</v>
      </c>
      <c r="D121" s="66">
        <f t="shared" si="10"/>
        <v>4583.1899999999996</v>
      </c>
      <c r="E121" s="40">
        <f t="shared" si="11"/>
        <v>2674.42</v>
      </c>
      <c r="F121" s="40">
        <f t="shared" si="12"/>
        <v>1908.7699999999995</v>
      </c>
      <c r="G121" s="40">
        <f t="shared" si="13"/>
        <v>800416.61999999953</v>
      </c>
    </row>
    <row r="122" spans="1:7" x14ac:dyDescent="0.2">
      <c r="A122" s="38">
        <f t="shared" si="7"/>
        <v>101</v>
      </c>
      <c r="B122" s="39">
        <f t="shared" si="8"/>
        <v>45047</v>
      </c>
      <c r="C122" s="40">
        <f t="shared" si="9"/>
        <v>4583.1899999999996</v>
      </c>
      <c r="D122" s="66">
        <f t="shared" si="10"/>
        <v>4583.1899999999996</v>
      </c>
      <c r="E122" s="40">
        <f t="shared" si="11"/>
        <v>2668.06</v>
      </c>
      <c r="F122" s="40">
        <f t="shared" si="12"/>
        <v>1915.1299999999997</v>
      </c>
      <c r="G122" s="40">
        <f t="shared" si="13"/>
        <v>798501.48999999953</v>
      </c>
    </row>
    <row r="123" spans="1:7" x14ac:dyDescent="0.2">
      <c r="A123" s="38">
        <f t="shared" si="7"/>
        <v>102</v>
      </c>
      <c r="B123" s="39">
        <f t="shared" si="8"/>
        <v>45078</v>
      </c>
      <c r="C123" s="40">
        <f t="shared" si="9"/>
        <v>4583.1899999999996</v>
      </c>
      <c r="D123" s="66">
        <f t="shared" si="10"/>
        <v>4583.1899999999996</v>
      </c>
      <c r="E123" s="40">
        <f t="shared" si="11"/>
        <v>2661.67</v>
      </c>
      <c r="F123" s="40">
        <f t="shared" si="12"/>
        <v>1921.5199999999995</v>
      </c>
      <c r="G123" s="40">
        <f t="shared" si="13"/>
        <v>796579.96999999951</v>
      </c>
    </row>
    <row r="124" spans="1:7" x14ac:dyDescent="0.2">
      <c r="A124" s="38">
        <f t="shared" si="7"/>
        <v>103</v>
      </c>
      <c r="B124" s="39">
        <f t="shared" si="8"/>
        <v>45108</v>
      </c>
      <c r="C124" s="40">
        <f t="shared" si="9"/>
        <v>4583.1899999999996</v>
      </c>
      <c r="D124" s="66">
        <f t="shared" si="10"/>
        <v>4583.1899999999996</v>
      </c>
      <c r="E124" s="40">
        <f t="shared" si="11"/>
        <v>2655.27</v>
      </c>
      <c r="F124" s="40">
        <f t="shared" si="12"/>
        <v>1927.9199999999996</v>
      </c>
      <c r="G124" s="40">
        <f t="shared" si="13"/>
        <v>794652.04999999946</v>
      </c>
    </row>
    <row r="125" spans="1:7" x14ac:dyDescent="0.2">
      <c r="A125" s="38">
        <f t="shared" si="7"/>
        <v>104</v>
      </c>
      <c r="B125" s="39">
        <f t="shared" si="8"/>
        <v>45139</v>
      </c>
      <c r="C125" s="40">
        <f t="shared" si="9"/>
        <v>4583.1899999999996</v>
      </c>
      <c r="D125" s="66">
        <f t="shared" si="10"/>
        <v>4583.1899999999996</v>
      </c>
      <c r="E125" s="40">
        <f t="shared" si="11"/>
        <v>2648.84</v>
      </c>
      <c r="F125" s="40">
        <f t="shared" si="12"/>
        <v>1934.3499999999995</v>
      </c>
      <c r="G125" s="40">
        <f t="shared" si="13"/>
        <v>792717.69999999949</v>
      </c>
    </row>
    <row r="126" spans="1:7" x14ac:dyDescent="0.2">
      <c r="A126" s="38">
        <f t="shared" si="7"/>
        <v>105</v>
      </c>
      <c r="B126" s="39">
        <f t="shared" si="8"/>
        <v>45170</v>
      </c>
      <c r="C126" s="40">
        <f t="shared" si="9"/>
        <v>4583.1899999999996</v>
      </c>
      <c r="D126" s="66">
        <f t="shared" si="10"/>
        <v>4583.1899999999996</v>
      </c>
      <c r="E126" s="40">
        <f t="shared" si="11"/>
        <v>2642.39</v>
      </c>
      <c r="F126" s="40">
        <f t="shared" si="12"/>
        <v>1940.7999999999997</v>
      </c>
      <c r="G126" s="40">
        <f t="shared" si="13"/>
        <v>790776.89999999944</v>
      </c>
    </row>
    <row r="127" spans="1:7" x14ac:dyDescent="0.2">
      <c r="A127" s="38">
        <f t="shared" si="7"/>
        <v>106</v>
      </c>
      <c r="B127" s="39">
        <f t="shared" si="8"/>
        <v>45200</v>
      </c>
      <c r="C127" s="40">
        <f t="shared" si="9"/>
        <v>4583.1899999999996</v>
      </c>
      <c r="D127" s="66">
        <f t="shared" si="10"/>
        <v>4583.1899999999996</v>
      </c>
      <c r="E127" s="40">
        <f t="shared" si="11"/>
        <v>2635.92</v>
      </c>
      <c r="F127" s="40">
        <f t="shared" si="12"/>
        <v>1947.2699999999995</v>
      </c>
      <c r="G127" s="40">
        <f t="shared" si="13"/>
        <v>788829.62999999942</v>
      </c>
    </row>
    <row r="128" spans="1:7" x14ac:dyDescent="0.2">
      <c r="A128" s="38">
        <f t="shared" si="7"/>
        <v>107</v>
      </c>
      <c r="B128" s="39">
        <f t="shared" si="8"/>
        <v>45231</v>
      </c>
      <c r="C128" s="40">
        <f t="shared" si="9"/>
        <v>4583.1899999999996</v>
      </c>
      <c r="D128" s="66">
        <f t="shared" si="10"/>
        <v>4583.1899999999996</v>
      </c>
      <c r="E128" s="40">
        <f t="shared" si="11"/>
        <v>2629.43</v>
      </c>
      <c r="F128" s="40">
        <f t="shared" si="12"/>
        <v>1953.7599999999998</v>
      </c>
      <c r="G128" s="40">
        <f t="shared" si="13"/>
        <v>786875.86999999941</v>
      </c>
    </row>
    <row r="129" spans="1:7" x14ac:dyDescent="0.2">
      <c r="A129" s="38">
        <f t="shared" si="7"/>
        <v>108</v>
      </c>
      <c r="B129" s="39">
        <f t="shared" si="8"/>
        <v>45261</v>
      </c>
      <c r="C129" s="40">
        <f t="shared" si="9"/>
        <v>4583.1899999999996</v>
      </c>
      <c r="D129" s="66">
        <f t="shared" si="10"/>
        <v>4583.1899999999996</v>
      </c>
      <c r="E129" s="40">
        <f t="shared" si="11"/>
        <v>2622.92</v>
      </c>
      <c r="F129" s="40">
        <f t="shared" si="12"/>
        <v>1960.2699999999995</v>
      </c>
      <c r="G129" s="40">
        <f t="shared" si="13"/>
        <v>784915.59999999939</v>
      </c>
    </row>
    <row r="130" spans="1:7" x14ac:dyDescent="0.2">
      <c r="A130" s="38">
        <f t="shared" si="7"/>
        <v>109</v>
      </c>
      <c r="B130" s="39">
        <f t="shared" si="8"/>
        <v>45292</v>
      </c>
      <c r="C130" s="40">
        <f t="shared" si="9"/>
        <v>4583.1899999999996</v>
      </c>
      <c r="D130" s="66">
        <f t="shared" si="10"/>
        <v>4583.1899999999996</v>
      </c>
      <c r="E130" s="40">
        <f t="shared" si="11"/>
        <v>2616.39</v>
      </c>
      <c r="F130" s="40">
        <f t="shared" si="12"/>
        <v>1966.7999999999997</v>
      </c>
      <c r="G130" s="40">
        <f t="shared" si="13"/>
        <v>782948.79999999935</v>
      </c>
    </row>
    <row r="131" spans="1:7" x14ac:dyDescent="0.2">
      <c r="A131" s="38">
        <f t="shared" si="7"/>
        <v>110</v>
      </c>
      <c r="B131" s="39">
        <f t="shared" si="8"/>
        <v>45323</v>
      </c>
      <c r="C131" s="40">
        <f t="shared" si="9"/>
        <v>4583.1899999999996</v>
      </c>
      <c r="D131" s="66">
        <f t="shared" si="10"/>
        <v>4583.1899999999996</v>
      </c>
      <c r="E131" s="40">
        <f t="shared" si="11"/>
        <v>2609.83</v>
      </c>
      <c r="F131" s="40">
        <f t="shared" si="12"/>
        <v>1973.3599999999997</v>
      </c>
      <c r="G131" s="40">
        <f t="shared" si="13"/>
        <v>780975.43999999936</v>
      </c>
    </row>
    <row r="132" spans="1:7" x14ac:dyDescent="0.2">
      <c r="A132" s="38">
        <f t="shared" si="7"/>
        <v>111</v>
      </c>
      <c r="B132" s="39">
        <f t="shared" si="8"/>
        <v>45352</v>
      </c>
      <c r="C132" s="40">
        <f t="shared" si="9"/>
        <v>4583.1899999999996</v>
      </c>
      <c r="D132" s="66">
        <f t="shared" si="10"/>
        <v>4583.1899999999996</v>
      </c>
      <c r="E132" s="40">
        <f t="shared" si="11"/>
        <v>2603.25</v>
      </c>
      <c r="F132" s="40">
        <f t="shared" si="12"/>
        <v>1979.9399999999996</v>
      </c>
      <c r="G132" s="40">
        <f t="shared" si="13"/>
        <v>778995.49999999942</v>
      </c>
    </row>
    <row r="133" spans="1:7" x14ac:dyDescent="0.2">
      <c r="A133" s="38">
        <f t="shared" si="7"/>
        <v>112</v>
      </c>
      <c r="B133" s="39">
        <f t="shared" si="8"/>
        <v>45383</v>
      </c>
      <c r="C133" s="40">
        <f t="shared" si="9"/>
        <v>4583.1899999999996</v>
      </c>
      <c r="D133" s="66">
        <f t="shared" si="10"/>
        <v>4583.1899999999996</v>
      </c>
      <c r="E133" s="40">
        <f t="shared" si="11"/>
        <v>2596.65</v>
      </c>
      <c r="F133" s="40">
        <f t="shared" si="12"/>
        <v>1986.5399999999995</v>
      </c>
      <c r="G133" s="40">
        <f t="shared" si="13"/>
        <v>777008.95999999938</v>
      </c>
    </row>
    <row r="134" spans="1:7" x14ac:dyDescent="0.2">
      <c r="A134" s="38">
        <f t="shared" si="7"/>
        <v>113</v>
      </c>
      <c r="B134" s="39">
        <f t="shared" si="8"/>
        <v>45413</v>
      </c>
      <c r="C134" s="40">
        <f t="shared" si="9"/>
        <v>4583.1899999999996</v>
      </c>
      <c r="D134" s="66">
        <f t="shared" si="10"/>
        <v>4583.1899999999996</v>
      </c>
      <c r="E134" s="40">
        <f t="shared" si="11"/>
        <v>2590.0300000000002</v>
      </c>
      <c r="F134" s="40">
        <f t="shared" si="12"/>
        <v>1993.1599999999994</v>
      </c>
      <c r="G134" s="40">
        <f t="shared" si="13"/>
        <v>775015.79999999935</v>
      </c>
    </row>
    <row r="135" spans="1:7" x14ac:dyDescent="0.2">
      <c r="A135" s="38">
        <f t="shared" si="7"/>
        <v>114</v>
      </c>
      <c r="B135" s="39">
        <f t="shared" si="8"/>
        <v>45444</v>
      </c>
      <c r="C135" s="40">
        <f t="shared" si="9"/>
        <v>4583.1899999999996</v>
      </c>
      <c r="D135" s="66">
        <f t="shared" si="10"/>
        <v>4583.1899999999996</v>
      </c>
      <c r="E135" s="40">
        <f t="shared" si="11"/>
        <v>2583.39</v>
      </c>
      <c r="F135" s="40">
        <f t="shared" si="12"/>
        <v>1999.7999999999997</v>
      </c>
      <c r="G135" s="40">
        <f t="shared" si="13"/>
        <v>773015.9999999993</v>
      </c>
    </row>
    <row r="136" spans="1:7" x14ac:dyDescent="0.2">
      <c r="A136" s="38">
        <f t="shared" si="7"/>
        <v>115</v>
      </c>
      <c r="B136" s="39">
        <f t="shared" si="8"/>
        <v>45474</v>
      </c>
      <c r="C136" s="40">
        <f t="shared" si="9"/>
        <v>4583.1899999999996</v>
      </c>
      <c r="D136" s="66">
        <f t="shared" si="10"/>
        <v>4583.1899999999996</v>
      </c>
      <c r="E136" s="40">
        <f t="shared" si="11"/>
        <v>2576.7199999999998</v>
      </c>
      <c r="F136" s="40">
        <f t="shared" si="12"/>
        <v>2006.4699999999998</v>
      </c>
      <c r="G136" s="40">
        <f t="shared" si="13"/>
        <v>771009.52999999933</v>
      </c>
    </row>
    <row r="137" spans="1:7" x14ac:dyDescent="0.2">
      <c r="A137" s="38">
        <f t="shared" si="7"/>
        <v>116</v>
      </c>
      <c r="B137" s="39">
        <f t="shared" si="8"/>
        <v>45505</v>
      </c>
      <c r="C137" s="40">
        <f t="shared" si="9"/>
        <v>4583.1899999999996</v>
      </c>
      <c r="D137" s="66">
        <f t="shared" si="10"/>
        <v>4583.1899999999996</v>
      </c>
      <c r="E137" s="40">
        <f t="shared" si="11"/>
        <v>2570.0300000000002</v>
      </c>
      <c r="F137" s="40">
        <f t="shared" si="12"/>
        <v>2013.1599999999994</v>
      </c>
      <c r="G137" s="40">
        <f t="shared" si="13"/>
        <v>768996.3699999993</v>
      </c>
    </row>
    <row r="138" spans="1:7" x14ac:dyDescent="0.2">
      <c r="A138" s="38">
        <f t="shared" si="7"/>
        <v>117</v>
      </c>
      <c r="B138" s="39">
        <f t="shared" si="8"/>
        <v>45536</v>
      </c>
      <c r="C138" s="40">
        <f t="shared" si="9"/>
        <v>4583.1899999999996</v>
      </c>
      <c r="D138" s="66">
        <f t="shared" si="10"/>
        <v>4583.1899999999996</v>
      </c>
      <c r="E138" s="40">
        <f t="shared" si="11"/>
        <v>2563.3200000000002</v>
      </c>
      <c r="F138" s="40">
        <f t="shared" si="12"/>
        <v>2019.8699999999994</v>
      </c>
      <c r="G138" s="40">
        <f t="shared" si="13"/>
        <v>766976.4999999993</v>
      </c>
    </row>
    <row r="139" spans="1:7" x14ac:dyDescent="0.2">
      <c r="A139" s="38">
        <f t="shared" si="7"/>
        <v>118</v>
      </c>
      <c r="B139" s="39">
        <f t="shared" si="8"/>
        <v>45566</v>
      </c>
      <c r="C139" s="40">
        <f t="shared" si="9"/>
        <v>4583.1899999999996</v>
      </c>
      <c r="D139" s="66">
        <f t="shared" si="10"/>
        <v>4583.1899999999996</v>
      </c>
      <c r="E139" s="40">
        <f t="shared" si="11"/>
        <v>2556.59</v>
      </c>
      <c r="F139" s="40">
        <f t="shared" si="12"/>
        <v>2026.5999999999995</v>
      </c>
      <c r="G139" s="40">
        <f t="shared" si="13"/>
        <v>764949.89999999932</v>
      </c>
    </row>
    <row r="140" spans="1:7" x14ac:dyDescent="0.2">
      <c r="A140" s="38">
        <f t="shared" si="7"/>
        <v>119</v>
      </c>
      <c r="B140" s="39">
        <f t="shared" si="8"/>
        <v>45597</v>
      </c>
      <c r="C140" s="40">
        <f t="shared" si="9"/>
        <v>4583.1899999999996</v>
      </c>
      <c r="D140" s="66">
        <f t="shared" si="10"/>
        <v>4583.1899999999996</v>
      </c>
      <c r="E140" s="40">
        <f t="shared" si="11"/>
        <v>2549.83</v>
      </c>
      <c r="F140" s="40">
        <f t="shared" si="12"/>
        <v>2033.3599999999997</v>
      </c>
      <c r="G140" s="40">
        <f t="shared" si="13"/>
        <v>762916.53999999934</v>
      </c>
    </row>
    <row r="141" spans="1:7" x14ac:dyDescent="0.2">
      <c r="A141" s="38">
        <f t="shared" si="7"/>
        <v>120</v>
      </c>
      <c r="B141" s="39">
        <f t="shared" si="8"/>
        <v>45627</v>
      </c>
      <c r="C141" s="40">
        <f t="shared" si="9"/>
        <v>4583.1899999999996</v>
      </c>
      <c r="D141" s="66">
        <f t="shared" si="10"/>
        <v>4583.1899999999996</v>
      </c>
      <c r="E141" s="40">
        <f t="shared" si="11"/>
        <v>2543.06</v>
      </c>
      <c r="F141" s="40">
        <f t="shared" si="12"/>
        <v>2040.1299999999997</v>
      </c>
      <c r="G141" s="40">
        <f t="shared" si="13"/>
        <v>760876.40999999933</v>
      </c>
    </row>
    <row r="142" spans="1:7" x14ac:dyDescent="0.2">
      <c r="A142" s="38">
        <f t="shared" si="7"/>
        <v>121</v>
      </c>
      <c r="B142" s="39">
        <f t="shared" si="8"/>
        <v>45658</v>
      </c>
      <c r="C142" s="40">
        <f t="shared" si="9"/>
        <v>4583.1899999999996</v>
      </c>
      <c r="D142" s="66">
        <f t="shared" si="10"/>
        <v>4583.1899999999996</v>
      </c>
      <c r="E142" s="40">
        <f t="shared" si="11"/>
        <v>2536.25</v>
      </c>
      <c r="F142" s="40">
        <f t="shared" si="12"/>
        <v>2046.9399999999996</v>
      </c>
      <c r="G142" s="40">
        <f t="shared" si="13"/>
        <v>758829.46999999939</v>
      </c>
    </row>
    <row r="143" spans="1:7" x14ac:dyDescent="0.2">
      <c r="A143" s="38">
        <f t="shared" si="7"/>
        <v>122</v>
      </c>
      <c r="B143" s="39">
        <f t="shared" si="8"/>
        <v>45689</v>
      </c>
      <c r="C143" s="40">
        <f t="shared" si="9"/>
        <v>4583.1899999999996</v>
      </c>
      <c r="D143" s="66">
        <f t="shared" si="10"/>
        <v>4583.1899999999996</v>
      </c>
      <c r="E143" s="40">
        <f t="shared" si="11"/>
        <v>2529.4299999999998</v>
      </c>
      <c r="F143" s="40">
        <f t="shared" si="12"/>
        <v>2053.7599999999998</v>
      </c>
      <c r="G143" s="40">
        <f t="shared" si="13"/>
        <v>756775.70999999938</v>
      </c>
    </row>
    <row r="144" spans="1:7" x14ac:dyDescent="0.2">
      <c r="A144" s="38">
        <f t="shared" si="7"/>
        <v>123</v>
      </c>
      <c r="B144" s="39">
        <f t="shared" si="8"/>
        <v>45717</v>
      </c>
      <c r="C144" s="40">
        <f t="shared" si="9"/>
        <v>4583.1899999999996</v>
      </c>
      <c r="D144" s="66">
        <f t="shared" si="10"/>
        <v>4583.1899999999996</v>
      </c>
      <c r="E144" s="40">
        <f t="shared" si="11"/>
        <v>2522.59</v>
      </c>
      <c r="F144" s="40">
        <f t="shared" si="12"/>
        <v>2060.5999999999995</v>
      </c>
      <c r="G144" s="40">
        <f t="shared" si="13"/>
        <v>754715.1099999994</v>
      </c>
    </row>
    <row r="145" spans="1:7" x14ac:dyDescent="0.2">
      <c r="A145" s="38">
        <f t="shared" si="7"/>
        <v>124</v>
      </c>
      <c r="B145" s="39">
        <f t="shared" si="8"/>
        <v>45748</v>
      </c>
      <c r="C145" s="40">
        <f t="shared" si="9"/>
        <v>4583.1899999999996</v>
      </c>
      <c r="D145" s="66">
        <f t="shared" si="10"/>
        <v>4583.1899999999996</v>
      </c>
      <c r="E145" s="40">
        <f t="shared" si="11"/>
        <v>2515.7199999999998</v>
      </c>
      <c r="F145" s="40">
        <f t="shared" si="12"/>
        <v>2067.4699999999998</v>
      </c>
      <c r="G145" s="40">
        <f t="shared" si="13"/>
        <v>752647.63999999943</v>
      </c>
    </row>
    <row r="146" spans="1:7" x14ac:dyDescent="0.2">
      <c r="A146" s="38">
        <f t="shared" si="7"/>
        <v>125</v>
      </c>
      <c r="B146" s="39">
        <f t="shared" si="8"/>
        <v>45778</v>
      </c>
      <c r="C146" s="40">
        <f t="shared" si="9"/>
        <v>4583.1899999999996</v>
      </c>
      <c r="D146" s="66">
        <f t="shared" si="10"/>
        <v>4583.1899999999996</v>
      </c>
      <c r="E146" s="40">
        <f t="shared" si="11"/>
        <v>2508.83</v>
      </c>
      <c r="F146" s="40">
        <f t="shared" si="12"/>
        <v>2074.3599999999997</v>
      </c>
      <c r="G146" s="40">
        <f t="shared" si="13"/>
        <v>750573.27999999945</v>
      </c>
    </row>
    <row r="147" spans="1:7" x14ac:dyDescent="0.2">
      <c r="A147" s="38">
        <f t="shared" si="7"/>
        <v>126</v>
      </c>
      <c r="B147" s="39">
        <f t="shared" si="8"/>
        <v>45809</v>
      </c>
      <c r="C147" s="40">
        <f t="shared" si="9"/>
        <v>4583.1899999999996</v>
      </c>
      <c r="D147" s="66">
        <f t="shared" si="10"/>
        <v>4583.1899999999996</v>
      </c>
      <c r="E147" s="40">
        <f t="shared" si="11"/>
        <v>2501.91</v>
      </c>
      <c r="F147" s="40">
        <f t="shared" si="12"/>
        <v>2081.2799999999997</v>
      </c>
      <c r="G147" s="40">
        <f t="shared" si="13"/>
        <v>748491.99999999942</v>
      </c>
    </row>
    <row r="148" spans="1:7" x14ac:dyDescent="0.2">
      <c r="A148" s="38">
        <f t="shared" si="7"/>
        <v>127</v>
      </c>
      <c r="B148" s="39">
        <f t="shared" si="8"/>
        <v>45839</v>
      </c>
      <c r="C148" s="40">
        <f t="shared" si="9"/>
        <v>4583.1899999999996</v>
      </c>
      <c r="D148" s="66">
        <f t="shared" si="10"/>
        <v>4583.1899999999996</v>
      </c>
      <c r="E148" s="40">
        <f t="shared" si="11"/>
        <v>2494.9699999999998</v>
      </c>
      <c r="F148" s="40">
        <f t="shared" si="12"/>
        <v>2088.2199999999998</v>
      </c>
      <c r="G148" s="40">
        <f t="shared" si="13"/>
        <v>746403.77999999945</v>
      </c>
    </row>
    <row r="149" spans="1:7" x14ac:dyDescent="0.2">
      <c r="A149" s="38">
        <f t="shared" si="7"/>
        <v>128</v>
      </c>
      <c r="B149" s="39">
        <f t="shared" si="8"/>
        <v>45870</v>
      </c>
      <c r="C149" s="40">
        <f t="shared" si="9"/>
        <v>4583.1899999999996</v>
      </c>
      <c r="D149" s="66">
        <f t="shared" si="10"/>
        <v>4583.1899999999996</v>
      </c>
      <c r="E149" s="40">
        <f t="shared" si="11"/>
        <v>2488.0100000000002</v>
      </c>
      <c r="F149" s="40">
        <f t="shared" si="12"/>
        <v>2095.1799999999994</v>
      </c>
      <c r="G149" s="40">
        <f t="shared" si="13"/>
        <v>744308.59999999939</v>
      </c>
    </row>
    <row r="150" spans="1:7" x14ac:dyDescent="0.2">
      <c r="A150" s="38">
        <f t="shared" ref="A150:A213" si="14">IF(G149="","",IF(roundOpt,IF(OR(A149&gt;=nper,ROUND(G149,2)&lt;=0),"",A149+1),IF(OR(A149&gt;=nper,G149&lt;=0),"",A149+1)))</f>
        <v>129</v>
      </c>
      <c r="B150" s="39">
        <f t="shared" ref="B150:B213" si="15">IF(A150="","",IF(OR(periods_per_year=26,periods_per_year=52),IF(periods_per_year=26,IF(A150=1,fpdate,B149+14),IF(periods_per_year=52,IF(A150=1,fpdate,B149+7),"n/a")),IF(periods_per_year=24,DATE(YEAR(fpdate),MONTH(fpdate)+(A150-1)/2+IF(AND(DAY(fpdate)&gt;=15,MOD(A150,2)=0),1,0),IF(MOD(A150,2)=0,IF(DAY(fpdate)&gt;=15,DAY(fpdate)-14,DAY(fpdate)+14),DAY(fpdate))),IF(DAY(DATE(YEAR(fpdate),MONTH(fpdate)+(A150-1)*months_per_period,DAY(fpdate)))&lt;&gt;DAY(fpdate),DATE(YEAR(fpdate),MONTH(fpdate)+(A150-1)*months_per_period+1,0),DATE(YEAR(fpdate),MONTH(fpdate)+(A150-1)*months_per_period,DAY(fpdate))))))</f>
        <v>45901</v>
      </c>
      <c r="C150" s="40">
        <f t="shared" ref="C150:C213" si="16">IF(A150="","",IF(roundOpt,IF(OR(A150=nper,payment&gt;ROUND((1+rate)*G149,2)),ROUND((1+rate)*G149,2),payment),IF(OR(A150=nper,payment&gt;(1+rate)*G149),(1+rate)*G149,payment)))</f>
        <v>4583.1899999999996</v>
      </c>
      <c r="D150" s="66">
        <f t="shared" ref="D150:D213" si="17">C150</f>
        <v>4583.1899999999996</v>
      </c>
      <c r="E150" s="40">
        <f t="shared" si="11"/>
        <v>2481.0300000000002</v>
      </c>
      <c r="F150" s="40">
        <f t="shared" si="12"/>
        <v>2102.1599999999994</v>
      </c>
      <c r="G150" s="40">
        <f t="shared" si="13"/>
        <v>742206.43999999936</v>
      </c>
    </row>
    <row r="151" spans="1:7" x14ac:dyDescent="0.2">
      <c r="A151" s="38">
        <f t="shared" si="14"/>
        <v>130</v>
      </c>
      <c r="B151" s="39">
        <f t="shared" si="15"/>
        <v>45931</v>
      </c>
      <c r="C151" s="40">
        <f t="shared" si="16"/>
        <v>4583.1899999999996</v>
      </c>
      <c r="D151" s="66">
        <f t="shared" si="17"/>
        <v>4583.1899999999996</v>
      </c>
      <c r="E151" s="40">
        <f t="shared" ref="E151:E214" si="18">IF(A151="","",IF(AND(A151=1,pmtType=1),0,IF(roundOpt,ROUND(rate*G150,2),rate*G150)))</f>
        <v>2474.02</v>
      </c>
      <c r="F151" s="40">
        <f t="shared" ref="F151:F214" si="19">IF(A151="","",D151-E151)</f>
        <v>2109.1699999999996</v>
      </c>
      <c r="G151" s="40">
        <f t="shared" ref="G151:G214" si="20">IF(A151="","",G150-F151)</f>
        <v>740097.26999999932</v>
      </c>
    </row>
    <row r="152" spans="1:7" x14ac:dyDescent="0.2">
      <c r="A152" s="38">
        <f t="shared" si="14"/>
        <v>131</v>
      </c>
      <c r="B152" s="39">
        <f t="shared" si="15"/>
        <v>45962</v>
      </c>
      <c r="C152" s="40">
        <f t="shared" si="16"/>
        <v>4583.1899999999996</v>
      </c>
      <c r="D152" s="66">
        <f t="shared" si="17"/>
        <v>4583.1899999999996</v>
      </c>
      <c r="E152" s="40">
        <f t="shared" si="18"/>
        <v>2466.9899999999998</v>
      </c>
      <c r="F152" s="40">
        <f t="shared" si="19"/>
        <v>2116.1999999999998</v>
      </c>
      <c r="G152" s="40">
        <f t="shared" si="20"/>
        <v>737981.06999999937</v>
      </c>
    </row>
    <row r="153" spans="1:7" x14ac:dyDescent="0.2">
      <c r="A153" s="38">
        <f t="shared" si="14"/>
        <v>132</v>
      </c>
      <c r="B153" s="39">
        <f t="shared" si="15"/>
        <v>45992</v>
      </c>
      <c r="C153" s="40">
        <f t="shared" si="16"/>
        <v>4583.1899999999996</v>
      </c>
      <c r="D153" s="66">
        <f t="shared" si="17"/>
        <v>4583.1899999999996</v>
      </c>
      <c r="E153" s="40">
        <f t="shared" si="18"/>
        <v>2459.94</v>
      </c>
      <c r="F153" s="40">
        <f t="shared" si="19"/>
        <v>2123.2499999999995</v>
      </c>
      <c r="G153" s="40">
        <f t="shared" si="20"/>
        <v>735857.81999999937</v>
      </c>
    </row>
    <row r="154" spans="1:7" x14ac:dyDescent="0.2">
      <c r="A154" s="38">
        <f t="shared" si="14"/>
        <v>133</v>
      </c>
      <c r="B154" s="39">
        <f t="shared" si="15"/>
        <v>46023</v>
      </c>
      <c r="C154" s="40">
        <f t="shared" si="16"/>
        <v>4583.1899999999996</v>
      </c>
      <c r="D154" s="66">
        <f t="shared" si="17"/>
        <v>4583.1899999999996</v>
      </c>
      <c r="E154" s="40">
        <f t="shared" si="18"/>
        <v>2452.86</v>
      </c>
      <c r="F154" s="40">
        <f t="shared" si="19"/>
        <v>2130.3299999999995</v>
      </c>
      <c r="G154" s="40">
        <f t="shared" si="20"/>
        <v>733727.48999999941</v>
      </c>
    </row>
    <row r="155" spans="1:7" x14ac:dyDescent="0.2">
      <c r="A155" s="38">
        <f t="shared" si="14"/>
        <v>134</v>
      </c>
      <c r="B155" s="39">
        <f t="shared" si="15"/>
        <v>46054</v>
      </c>
      <c r="C155" s="40">
        <f t="shared" si="16"/>
        <v>4583.1899999999996</v>
      </c>
      <c r="D155" s="66">
        <f t="shared" si="17"/>
        <v>4583.1899999999996</v>
      </c>
      <c r="E155" s="40">
        <f t="shared" si="18"/>
        <v>2445.7600000000002</v>
      </c>
      <c r="F155" s="40">
        <f t="shared" si="19"/>
        <v>2137.4299999999994</v>
      </c>
      <c r="G155" s="40">
        <f t="shared" si="20"/>
        <v>731590.05999999936</v>
      </c>
    </row>
    <row r="156" spans="1:7" x14ac:dyDescent="0.2">
      <c r="A156" s="38">
        <f t="shared" si="14"/>
        <v>135</v>
      </c>
      <c r="B156" s="39">
        <f t="shared" si="15"/>
        <v>46082</v>
      </c>
      <c r="C156" s="40">
        <f t="shared" si="16"/>
        <v>4583.1899999999996</v>
      </c>
      <c r="D156" s="66">
        <f t="shared" si="17"/>
        <v>4583.1899999999996</v>
      </c>
      <c r="E156" s="40">
        <f t="shared" si="18"/>
        <v>2438.63</v>
      </c>
      <c r="F156" s="40">
        <f t="shared" si="19"/>
        <v>2144.5599999999995</v>
      </c>
      <c r="G156" s="40">
        <f t="shared" si="20"/>
        <v>729445.4999999993</v>
      </c>
    </row>
    <row r="157" spans="1:7" x14ac:dyDescent="0.2">
      <c r="A157" s="38">
        <f t="shared" si="14"/>
        <v>136</v>
      </c>
      <c r="B157" s="39">
        <f t="shared" si="15"/>
        <v>46113</v>
      </c>
      <c r="C157" s="40">
        <f t="shared" si="16"/>
        <v>4583.1899999999996</v>
      </c>
      <c r="D157" s="66">
        <f t="shared" si="17"/>
        <v>4583.1899999999996</v>
      </c>
      <c r="E157" s="40">
        <f t="shared" si="18"/>
        <v>2431.4899999999998</v>
      </c>
      <c r="F157" s="40">
        <f t="shared" si="19"/>
        <v>2151.6999999999998</v>
      </c>
      <c r="G157" s="40">
        <f t="shared" si="20"/>
        <v>727293.79999999935</v>
      </c>
    </row>
    <row r="158" spans="1:7" x14ac:dyDescent="0.2">
      <c r="A158" s="38">
        <f t="shared" si="14"/>
        <v>137</v>
      </c>
      <c r="B158" s="39">
        <f t="shared" si="15"/>
        <v>46143</v>
      </c>
      <c r="C158" s="40">
        <f t="shared" si="16"/>
        <v>4583.1899999999996</v>
      </c>
      <c r="D158" s="66">
        <f t="shared" si="17"/>
        <v>4583.1899999999996</v>
      </c>
      <c r="E158" s="40">
        <f t="shared" si="18"/>
        <v>2424.31</v>
      </c>
      <c r="F158" s="40">
        <f t="shared" si="19"/>
        <v>2158.8799999999997</v>
      </c>
      <c r="G158" s="40">
        <f t="shared" si="20"/>
        <v>725134.91999999934</v>
      </c>
    </row>
    <row r="159" spans="1:7" x14ac:dyDescent="0.2">
      <c r="A159" s="38">
        <f t="shared" si="14"/>
        <v>138</v>
      </c>
      <c r="B159" s="39">
        <f t="shared" si="15"/>
        <v>46174</v>
      </c>
      <c r="C159" s="40">
        <f t="shared" si="16"/>
        <v>4583.1899999999996</v>
      </c>
      <c r="D159" s="66">
        <f t="shared" si="17"/>
        <v>4583.1899999999996</v>
      </c>
      <c r="E159" s="40">
        <f t="shared" si="18"/>
        <v>2417.12</v>
      </c>
      <c r="F159" s="40">
        <f t="shared" si="19"/>
        <v>2166.0699999999997</v>
      </c>
      <c r="G159" s="40">
        <f t="shared" si="20"/>
        <v>722968.84999999939</v>
      </c>
    </row>
    <row r="160" spans="1:7" x14ac:dyDescent="0.2">
      <c r="A160" s="38">
        <f t="shared" si="14"/>
        <v>139</v>
      </c>
      <c r="B160" s="39">
        <f t="shared" si="15"/>
        <v>46204</v>
      </c>
      <c r="C160" s="40">
        <f t="shared" si="16"/>
        <v>4583.1899999999996</v>
      </c>
      <c r="D160" s="66">
        <f t="shared" si="17"/>
        <v>4583.1899999999996</v>
      </c>
      <c r="E160" s="40">
        <f t="shared" si="18"/>
        <v>2409.9</v>
      </c>
      <c r="F160" s="40">
        <f t="shared" si="19"/>
        <v>2173.2899999999995</v>
      </c>
      <c r="G160" s="40">
        <f t="shared" si="20"/>
        <v>720795.55999999936</v>
      </c>
    </row>
    <row r="161" spans="1:7" x14ac:dyDescent="0.2">
      <c r="A161" s="38">
        <f t="shared" si="14"/>
        <v>140</v>
      </c>
      <c r="B161" s="39">
        <f t="shared" si="15"/>
        <v>46235</v>
      </c>
      <c r="C161" s="40">
        <f t="shared" si="16"/>
        <v>4583.1899999999996</v>
      </c>
      <c r="D161" s="66">
        <f t="shared" si="17"/>
        <v>4583.1899999999996</v>
      </c>
      <c r="E161" s="40">
        <f t="shared" si="18"/>
        <v>2402.65</v>
      </c>
      <c r="F161" s="40">
        <f t="shared" si="19"/>
        <v>2180.5399999999995</v>
      </c>
      <c r="G161" s="40">
        <f t="shared" si="20"/>
        <v>718615.01999999932</v>
      </c>
    </row>
    <row r="162" spans="1:7" x14ac:dyDescent="0.2">
      <c r="A162" s="38">
        <f t="shared" si="14"/>
        <v>141</v>
      </c>
      <c r="B162" s="39">
        <f t="shared" si="15"/>
        <v>46266</v>
      </c>
      <c r="C162" s="40">
        <f t="shared" si="16"/>
        <v>4583.1899999999996</v>
      </c>
      <c r="D162" s="66">
        <f t="shared" si="17"/>
        <v>4583.1899999999996</v>
      </c>
      <c r="E162" s="40">
        <f t="shared" si="18"/>
        <v>2395.38</v>
      </c>
      <c r="F162" s="40">
        <f t="shared" si="19"/>
        <v>2187.8099999999995</v>
      </c>
      <c r="G162" s="40">
        <f t="shared" si="20"/>
        <v>716427.20999999926</v>
      </c>
    </row>
    <row r="163" spans="1:7" x14ac:dyDescent="0.2">
      <c r="A163" s="38">
        <f t="shared" si="14"/>
        <v>142</v>
      </c>
      <c r="B163" s="39">
        <f t="shared" si="15"/>
        <v>46296</v>
      </c>
      <c r="C163" s="40">
        <f t="shared" si="16"/>
        <v>4583.1899999999996</v>
      </c>
      <c r="D163" s="66">
        <f t="shared" si="17"/>
        <v>4583.1899999999996</v>
      </c>
      <c r="E163" s="40">
        <f t="shared" si="18"/>
        <v>2388.09</v>
      </c>
      <c r="F163" s="40">
        <f t="shared" si="19"/>
        <v>2195.0999999999995</v>
      </c>
      <c r="G163" s="40">
        <f t="shared" si="20"/>
        <v>714232.10999999929</v>
      </c>
    </row>
    <row r="164" spans="1:7" x14ac:dyDescent="0.2">
      <c r="A164" s="38">
        <f t="shared" si="14"/>
        <v>143</v>
      </c>
      <c r="B164" s="39">
        <f t="shared" si="15"/>
        <v>46327</v>
      </c>
      <c r="C164" s="40">
        <f t="shared" si="16"/>
        <v>4583.1899999999996</v>
      </c>
      <c r="D164" s="66">
        <f t="shared" si="17"/>
        <v>4583.1899999999996</v>
      </c>
      <c r="E164" s="40">
        <f t="shared" si="18"/>
        <v>2380.77</v>
      </c>
      <c r="F164" s="40">
        <f t="shared" si="19"/>
        <v>2202.4199999999996</v>
      </c>
      <c r="G164" s="40">
        <f t="shared" si="20"/>
        <v>712029.68999999925</v>
      </c>
    </row>
    <row r="165" spans="1:7" x14ac:dyDescent="0.2">
      <c r="A165" s="38">
        <f t="shared" si="14"/>
        <v>144</v>
      </c>
      <c r="B165" s="39">
        <f t="shared" si="15"/>
        <v>46357</v>
      </c>
      <c r="C165" s="40">
        <f t="shared" si="16"/>
        <v>4583.1899999999996</v>
      </c>
      <c r="D165" s="66">
        <f t="shared" si="17"/>
        <v>4583.1899999999996</v>
      </c>
      <c r="E165" s="40">
        <f t="shared" si="18"/>
        <v>2373.4299999999998</v>
      </c>
      <c r="F165" s="40">
        <f t="shared" si="19"/>
        <v>2209.7599999999998</v>
      </c>
      <c r="G165" s="40">
        <f t="shared" si="20"/>
        <v>709819.92999999924</v>
      </c>
    </row>
    <row r="166" spans="1:7" x14ac:dyDescent="0.2">
      <c r="A166" s="38">
        <f t="shared" si="14"/>
        <v>145</v>
      </c>
      <c r="B166" s="39">
        <f t="shared" si="15"/>
        <v>46388</v>
      </c>
      <c r="C166" s="40">
        <f t="shared" si="16"/>
        <v>4583.1899999999996</v>
      </c>
      <c r="D166" s="66">
        <f t="shared" si="17"/>
        <v>4583.1899999999996</v>
      </c>
      <c r="E166" s="40">
        <f t="shared" si="18"/>
        <v>2366.0700000000002</v>
      </c>
      <c r="F166" s="40">
        <f t="shared" si="19"/>
        <v>2217.1199999999994</v>
      </c>
      <c r="G166" s="40">
        <f t="shared" si="20"/>
        <v>707602.80999999924</v>
      </c>
    </row>
    <row r="167" spans="1:7" x14ac:dyDescent="0.2">
      <c r="A167" s="38">
        <f t="shared" si="14"/>
        <v>146</v>
      </c>
      <c r="B167" s="39">
        <f t="shared" si="15"/>
        <v>46419</v>
      </c>
      <c r="C167" s="40">
        <f t="shared" si="16"/>
        <v>4583.1899999999996</v>
      </c>
      <c r="D167" s="66">
        <f t="shared" si="17"/>
        <v>4583.1899999999996</v>
      </c>
      <c r="E167" s="40">
        <f t="shared" si="18"/>
        <v>2358.6799999999998</v>
      </c>
      <c r="F167" s="40">
        <f t="shared" si="19"/>
        <v>2224.5099999999998</v>
      </c>
      <c r="G167" s="40">
        <f t="shared" si="20"/>
        <v>705378.29999999923</v>
      </c>
    </row>
    <row r="168" spans="1:7" x14ac:dyDescent="0.2">
      <c r="A168" s="38">
        <f t="shared" si="14"/>
        <v>147</v>
      </c>
      <c r="B168" s="39">
        <f t="shared" si="15"/>
        <v>46447</v>
      </c>
      <c r="C168" s="40">
        <f t="shared" si="16"/>
        <v>4583.1899999999996</v>
      </c>
      <c r="D168" s="66">
        <f t="shared" si="17"/>
        <v>4583.1899999999996</v>
      </c>
      <c r="E168" s="40">
        <f t="shared" si="18"/>
        <v>2351.2600000000002</v>
      </c>
      <c r="F168" s="40">
        <f t="shared" si="19"/>
        <v>2231.9299999999994</v>
      </c>
      <c r="G168" s="40">
        <f t="shared" si="20"/>
        <v>703146.36999999918</v>
      </c>
    </row>
    <row r="169" spans="1:7" x14ac:dyDescent="0.2">
      <c r="A169" s="38">
        <f t="shared" si="14"/>
        <v>148</v>
      </c>
      <c r="B169" s="39">
        <f t="shared" si="15"/>
        <v>46478</v>
      </c>
      <c r="C169" s="40">
        <f t="shared" si="16"/>
        <v>4583.1899999999996</v>
      </c>
      <c r="D169" s="66">
        <f t="shared" si="17"/>
        <v>4583.1899999999996</v>
      </c>
      <c r="E169" s="40">
        <f t="shared" si="18"/>
        <v>2343.8200000000002</v>
      </c>
      <c r="F169" s="40">
        <f t="shared" si="19"/>
        <v>2239.3699999999994</v>
      </c>
      <c r="G169" s="40">
        <f t="shared" si="20"/>
        <v>700906.99999999919</v>
      </c>
    </row>
    <row r="170" spans="1:7" x14ac:dyDescent="0.2">
      <c r="A170" s="38">
        <f t="shared" si="14"/>
        <v>149</v>
      </c>
      <c r="B170" s="39">
        <f t="shared" si="15"/>
        <v>46508</v>
      </c>
      <c r="C170" s="40">
        <f t="shared" si="16"/>
        <v>4583.1899999999996</v>
      </c>
      <c r="D170" s="66">
        <f t="shared" si="17"/>
        <v>4583.1899999999996</v>
      </c>
      <c r="E170" s="40">
        <f t="shared" si="18"/>
        <v>2336.36</v>
      </c>
      <c r="F170" s="40">
        <f t="shared" si="19"/>
        <v>2246.8299999999995</v>
      </c>
      <c r="G170" s="40">
        <f t="shared" si="20"/>
        <v>698660.16999999923</v>
      </c>
    </row>
    <row r="171" spans="1:7" x14ac:dyDescent="0.2">
      <c r="A171" s="38">
        <f t="shared" si="14"/>
        <v>150</v>
      </c>
      <c r="B171" s="39">
        <f t="shared" si="15"/>
        <v>46539</v>
      </c>
      <c r="C171" s="40">
        <f t="shared" si="16"/>
        <v>4583.1899999999996</v>
      </c>
      <c r="D171" s="66">
        <f t="shared" si="17"/>
        <v>4583.1899999999996</v>
      </c>
      <c r="E171" s="40">
        <f t="shared" si="18"/>
        <v>2328.87</v>
      </c>
      <c r="F171" s="40">
        <f t="shared" si="19"/>
        <v>2254.3199999999997</v>
      </c>
      <c r="G171" s="40">
        <f t="shared" si="20"/>
        <v>696405.84999999928</v>
      </c>
    </row>
    <row r="172" spans="1:7" x14ac:dyDescent="0.2">
      <c r="A172" s="38">
        <f t="shared" si="14"/>
        <v>151</v>
      </c>
      <c r="B172" s="39">
        <f t="shared" si="15"/>
        <v>46569</v>
      </c>
      <c r="C172" s="40">
        <f t="shared" si="16"/>
        <v>4583.1899999999996</v>
      </c>
      <c r="D172" s="66">
        <f t="shared" si="17"/>
        <v>4583.1899999999996</v>
      </c>
      <c r="E172" s="40">
        <f t="shared" si="18"/>
        <v>2321.35</v>
      </c>
      <c r="F172" s="40">
        <f t="shared" si="19"/>
        <v>2261.8399999999997</v>
      </c>
      <c r="G172" s="40">
        <f t="shared" si="20"/>
        <v>694144.00999999931</v>
      </c>
    </row>
    <row r="173" spans="1:7" x14ac:dyDescent="0.2">
      <c r="A173" s="38">
        <f t="shared" si="14"/>
        <v>152</v>
      </c>
      <c r="B173" s="39">
        <f t="shared" si="15"/>
        <v>46600</v>
      </c>
      <c r="C173" s="40">
        <f t="shared" si="16"/>
        <v>4583.1899999999996</v>
      </c>
      <c r="D173" s="66">
        <f t="shared" si="17"/>
        <v>4583.1899999999996</v>
      </c>
      <c r="E173" s="40">
        <f t="shared" si="18"/>
        <v>2313.81</v>
      </c>
      <c r="F173" s="40">
        <f t="shared" si="19"/>
        <v>2269.3799999999997</v>
      </c>
      <c r="G173" s="40">
        <f t="shared" si="20"/>
        <v>691874.62999999931</v>
      </c>
    </row>
    <row r="174" spans="1:7" x14ac:dyDescent="0.2">
      <c r="A174" s="38">
        <f t="shared" si="14"/>
        <v>153</v>
      </c>
      <c r="B174" s="39">
        <f t="shared" si="15"/>
        <v>46631</v>
      </c>
      <c r="C174" s="40">
        <f t="shared" si="16"/>
        <v>4583.1899999999996</v>
      </c>
      <c r="D174" s="66">
        <f t="shared" si="17"/>
        <v>4583.1899999999996</v>
      </c>
      <c r="E174" s="40">
        <f t="shared" si="18"/>
        <v>2306.25</v>
      </c>
      <c r="F174" s="40">
        <f t="shared" si="19"/>
        <v>2276.9399999999996</v>
      </c>
      <c r="G174" s="40">
        <f t="shared" si="20"/>
        <v>689597.68999999936</v>
      </c>
    </row>
    <row r="175" spans="1:7" x14ac:dyDescent="0.2">
      <c r="A175" s="38">
        <f t="shared" si="14"/>
        <v>154</v>
      </c>
      <c r="B175" s="39">
        <f t="shared" si="15"/>
        <v>46661</v>
      </c>
      <c r="C175" s="40">
        <f t="shared" si="16"/>
        <v>4583.1899999999996</v>
      </c>
      <c r="D175" s="66">
        <f t="shared" si="17"/>
        <v>4583.1899999999996</v>
      </c>
      <c r="E175" s="40">
        <f t="shared" si="18"/>
        <v>2298.66</v>
      </c>
      <c r="F175" s="40">
        <f t="shared" si="19"/>
        <v>2284.5299999999997</v>
      </c>
      <c r="G175" s="40">
        <f t="shared" si="20"/>
        <v>687313.15999999933</v>
      </c>
    </row>
    <row r="176" spans="1:7" x14ac:dyDescent="0.2">
      <c r="A176" s="38">
        <f t="shared" si="14"/>
        <v>155</v>
      </c>
      <c r="B176" s="39">
        <f t="shared" si="15"/>
        <v>46692</v>
      </c>
      <c r="C176" s="40">
        <f t="shared" si="16"/>
        <v>4583.1899999999996</v>
      </c>
      <c r="D176" s="66">
        <f t="shared" si="17"/>
        <v>4583.1899999999996</v>
      </c>
      <c r="E176" s="40">
        <f t="shared" si="18"/>
        <v>2291.04</v>
      </c>
      <c r="F176" s="40">
        <f t="shared" si="19"/>
        <v>2292.1499999999996</v>
      </c>
      <c r="G176" s="40">
        <f t="shared" si="20"/>
        <v>685021.00999999931</v>
      </c>
    </row>
    <row r="177" spans="1:7" x14ac:dyDescent="0.2">
      <c r="A177" s="38">
        <f t="shared" si="14"/>
        <v>156</v>
      </c>
      <c r="B177" s="39">
        <f t="shared" si="15"/>
        <v>46722</v>
      </c>
      <c r="C177" s="40">
        <f t="shared" si="16"/>
        <v>4583.1899999999996</v>
      </c>
      <c r="D177" s="66">
        <f t="shared" si="17"/>
        <v>4583.1899999999996</v>
      </c>
      <c r="E177" s="40">
        <f t="shared" si="18"/>
        <v>2283.4</v>
      </c>
      <c r="F177" s="40">
        <f t="shared" si="19"/>
        <v>2299.7899999999995</v>
      </c>
      <c r="G177" s="40">
        <f t="shared" si="20"/>
        <v>682721.21999999927</v>
      </c>
    </row>
    <row r="178" spans="1:7" x14ac:dyDescent="0.2">
      <c r="A178" s="38">
        <f t="shared" si="14"/>
        <v>157</v>
      </c>
      <c r="B178" s="39">
        <f t="shared" si="15"/>
        <v>46753</v>
      </c>
      <c r="C178" s="40">
        <f t="shared" si="16"/>
        <v>4583.1899999999996</v>
      </c>
      <c r="D178" s="66">
        <f t="shared" si="17"/>
        <v>4583.1899999999996</v>
      </c>
      <c r="E178" s="40">
        <f t="shared" si="18"/>
        <v>2275.7399999999998</v>
      </c>
      <c r="F178" s="40">
        <f t="shared" si="19"/>
        <v>2307.4499999999998</v>
      </c>
      <c r="G178" s="40">
        <f t="shared" si="20"/>
        <v>680413.76999999932</v>
      </c>
    </row>
    <row r="179" spans="1:7" x14ac:dyDescent="0.2">
      <c r="A179" s="38">
        <f t="shared" si="14"/>
        <v>158</v>
      </c>
      <c r="B179" s="39">
        <f t="shared" si="15"/>
        <v>46784</v>
      </c>
      <c r="C179" s="40">
        <f t="shared" si="16"/>
        <v>4583.1899999999996</v>
      </c>
      <c r="D179" s="66">
        <f t="shared" si="17"/>
        <v>4583.1899999999996</v>
      </c>
      <c r="E179" s="40">
        <f t="shared" si="18"/>
        <v>2268.0500000000002</v>
      </c>
      <c r="F179" s="40">
        <f t="shared" si="19"/>
        <v>2315.1399999999994</v>
      </c>
      <c r="G179" s="40">
        <f t="shared" si="20"/>
        <v>678098.62999999931</v>
      </c>
    </row>
    <row r="180" spans="1:7" x14ac:dyDescent="0.2">
      <c r="A180" s="38">
        <f t="shared" si="14"/>
        <v>159</v>
      </c>
      <c r="B180" s="39">
        <f t="shared" si="15"/>
        <v>46813</v>
      </c>
      <c r="C180" s="40">
        <f t="shared" si="16"/>
        <v>4583.1899999999996</v>
      </c>
      <c r="D180" s="66">
        <f t="shared" si="17"/>
        <v>4583.1899999999996</v>
      </c>
      <c r="E180" s="40">
        <f t="shared" si="18"/>
        <v>2260.33</v>
      </c>
      <c r="F180" s="40">
        <f t="shared" si="19"/>
        <v>2322.8599999999997</v>
      </c>
      <c r="G180" s="40">
        <f t="shared" si="20"/>
        <v>675775.76999999932</v>
      </c>
    </row>
    <row r="181" spans="1:7" x14ac:dyDescent="0.2">
      <c r="A181" s="38">
        <f t="shared" si="14"/>
        <v>160</v>
      </c>
      <c r="B181" s="39">
        <f t="shared" si="15"/>
        <v>46844</v>
      </c>
      <c r="C181" s="40">
        <f t="shared" si="16"/>
        <v>4583.1899999999996</v>
      </c>
      <c r="D181" s="66">
        <f t="shared" si="17"/>
        <v>4583.1899999999996</v>
      </c>
      <c r="E181" s="40">
        <f t="shared" si="18"/>
        <v>2252.59</v>
      </c>
      <c r="F181" s="40">
        <f t="shared" si="19"/>
        <v>2330.5999999999995</v>
      </c>
      <c r="G181" s="40">
        <f t="shared" si="20"/>
        <v>673445.16999999934</v>
      </c>
    </row>
    <row r="182" spans="1:7" x14ac:dyDescent="0.2">
      <c r="A182" s="38">
        <f t="shared" si="14"/>
        <v>161</v>
      </c>
      <c r="B182" s="39">
        <f t="shared" si="15"/>
        <v>46874</v>
      </c>
      <c r="C182" s="40">
        <f t="shared" si="16"/>
        <v>4583.1899999999996</v>
      </c>
      <c r="D182" s="66">
        <f t="shared" si="17"/>
        <v>4583.1899999999996</v>
      </c>
      <c r="E182" s="40">
        <f t="shared" si="18"/>
        <v>2244.8200000000002</v>
      </c>
      <c r="F182" s="40">
        <f t="shared" si="19"/>
        <v>2338.3699999999994</v>
      </c>
      <c r="G182" s="40">
        <f t="shared" si="20"/>
        <v>671106.79999999935</v>
      </c>
    </row>
    <row r="183" spans="1:7" x14ac:dyDescent="0.2">
      <c r="A183" s="38">
        <f t="shared" si="14"/>
        <v>162</v>
      </c>
      <c r="B183" s="39">
        <f t="shared" si="15"/>
        <v>46905</v>
      </c>
      <c r="C183" s="40">
        <f t="shared" si="16"/>
        <v>4583.1899999999996</v>
      </c>
      <c r="D183" s="66">
        <f t="shared" si="17"/>
        <v>4583.1899999999996</v>
      </c>
      <c r="E183" s="40">
        <f t="shared" si="18"/>
        <v>2237.02</v>
      </c>
      <c r="F183" s="40">
        <f t="shared" si="19"/>
        <v>2346.1699999999996</v>
      </c>
      <c r="G183" s="40">
        <f t="shared" si="20"/>
        <v>668760.62999999931</v>
      </c>
    </row>
    <row r="184" spans="1:7" x14ac:dyDescent="0.2">
      <c r="A184" s="38">
        <f t="shared" si="14"/>
        <v>163</v>
      </c>
      <c r="B184" s="39">
        <f t="shared" si="15"/>
        <v>46935</v>
      </c>
      <c r="C184" s="40">
        <f t="shared" si="16"/>
        <v>4583.1899999999996</v>
      </c>
      <c r="D184" s="66">
        <f t="shared" si="17"/>
        <v>4583.1899999999996</v>
      </c>
      <c r="E184" s="40">
        <f t="shared" si="18"/>
        <v>2229.1999999999998</v>
      </c>
      <c r="F184" s="40">
        <f t="shared" si="19"/>
        <v>2353.9899999999998</v>
      </c>
      <c r="G184" s="40">
        <f t="shared" si="20"/>
        <v>666406.63999999932</v>
      </c>
    </row>
    <row r="185" spans="1:7" x14ac:dyDescent="0.2">
      <c r="A185" s="38">
        <f t="shared" si="14"/>
        <v>164</v>
      </c>
      <c r="B185" s="39">
        <f t="shared" si="15"/>
        <v>46966</v>
      </c>
      <c r="C185" s="40">
        <f t="shared" si="16"/>
        <v>4583.1899999999996</v>
      </c>
      <c r="D185" s="66">
        <f t="shared" si="17"/>
        <v>4583.1899999999996</v>
      </c>
      <c r="E185" s="40">
        <f t="shared" si="18"/>
        <v>2221.36</v>
      </c>
      <c r="F185" s="40">
        <f t="shared" si="19"/>
        <v>2361.8299999999995</v>
      </c>
      <c r="G185" s="40">
        <f t="shared" si="20"/>
        <v>664044.80999999936</v>
      </c>
    </row>
    <row r="186" spans="1:7" x14ac:dyDescent="0.2">
      <c r="A186" s="38">
        <f t="shared" si="14"/>
        <v>165</v>
      </c>
      <c r="B186" s="39">
        <f t="shared" si="15"/>
        <v>46997</v>
      </c>
      <c r="C186" s="40">
        <f t="shared" si="16"/>
        <v>4583.1899999999996</v>
      </c>
      <c r="D186" s="66">
        <f t="shared" si="17"/>
        <v>4583.1899999999996</v>
      </c>
      <c r="E186" s="40">
        <f t="shared" si="18"/>
        <v>2213.48</v>
      </c>
      <c r="F186" s="40">
        <f t="shared" si="19"/>
        <v>2369.7099999999996</v>
      </c>
      <c r="G186" s="40">
        <f t="shared" si="20"/>
        <v>661675.09999999939</v>
      </c>
    </row>
    <row r="187" spans="1:7" x14ac:dyDescent="0.2">
      <c r="A187" s="38">
        <f t="shared" si="14"/>
        <v>166</v>
      </c>
      <c r="B187" s="39">
        <f t="shared" si="15"/>
        <v>47027</v>
      </c>
      <c r="C187" s="40">
        <f t="shared" si="16"/>
        <v>4583.1899999999996</v>
      </c>
      <c r="D187" s="66">
        <f t="shared" si="17"/>
        <v>4583.1899999999996</v>
      </c>
      <c r="E187" s="40">
        <f t="shared" si="18"/>
        <v>2205.58</v>
      </c>
      <c r="F187" s="40">
        <f t="shared" si="19"/>
        <v>2377.6099999999997</v>
      </c>
      <c r="G187" s="40">
        <f t="shared" si="20"/>
        <v>659297.48999999941</v>
      </c>
    </row>
    <row r="188" spans="1:7" x14ac:dyDescent="0.2">
      <c r="A188" s="38">
        <f t="shared" si="14"/>
        <v>167</v>
      </c>
      <c r="B188" s="39">
        <f t="shared" si="15"/>
        <v>47058</v>
      </c>
      <c r="C188" s="40">
        <f t="shared" si="16"/>
        <v>4583.1899999999996</v>
      </c>
      <c r="D188" s="66">
        <f t="shared" si="17"/>
        <v>4583.1899999999996</v>
      </c>
      <c r="E188" s="40">
        <f t="shared" si="18"/>
        <v>2197.66</v>
      </c>
      <c r="F188" s="40">
        <f t="shared" si="19"/>
        <v>2385.5299999999997</v>
      </c>
      <c r="G188" s="40">
        <f t="shared" si="20"/>
        <v>656911.95999999938</v>
      </c>
    </row>
    <row r="189" spans="1:7" x14ac:dyDescent="0.2">
      <c r="A189" s="38">
        <f t="shared" si="14"/>
        <v>168</v>
      </c>
      <c r="B189" s="39">
        <f t="shared" si="15"/>
        <v>47088</v>
      </c>
      <c r="C189" s="40">
        <f t="shared" si="16"/>
        <v>4583.1899999999996</v>
      </c>
      <c r="D189" s="66">
        <f t="shared" si="17"/>
        <v>4583.1899999999996</v>
      </c>
      <c r="E189" s="40">
        <f t="shared" si="18"/>
        <v>2189.71</v>
      </c>
      <c r="F189" s="40">
        <f t="shared" si="19"/>
        <v>2393.4799999999996</v>
      </c>
      <c r="G189" s="40">
        <f t="shared" si="20"/>
        <v>654518.4799999994</v>
      </c>
    </row>
    <row r="190" spans="1:7" x14ac:dyDescent="0.2">
      <c r="A190" s="38">
        <f t="shared" si="14"/>
        <v>169</v>
      </c>
      <c r="B190" s="39">
        <f t="shared" si="15"/>
        <v>47119</v>
      </c>
      <c r="C190" s="40">
        <f t="shared" si="16"/>
        <v>4583.1899999999996</v>
      </c>
      <c r="D190" s="66">
        <f t="shared" si="17"/>
        <v>4583.1899999999996</v>
      </c>
      <c r="E190" s="40">
        <f t="shared" si="18"/>
        <v>2181.73</v>
      </c>
      <c r="F190" s="40">
        <f t="shared" si="19"/>
        <v>2401.4599999999996</v>
      </c>
      <c r="G190" s="40">
        <f t="shared" si="20"/>
        <v>652117.01999999944</v>
      </c>
    </row>
    <row r="191" spans="1:7" x14ac:dyDescent="0.2">
      <c r="A191" s="38">
        <f t="shared" si="14"/>
        <v>170</v>
      </c>
      <c r="B191" s="39">
        <f t="shared" si="15"/>
        <v>47150</v>
      </c>
      <c r="C191" s="40">
        <f t="shared" si="16"/>
        <v>4583.1899999999996</v>
      </c>
      <c r="D191" s="66">
        <f t="shared" si="17"/>
        <v>4583.1899999999996</v>
      </c>
      <c r="E191" s="40">
        <f t="shared" si="18"/>
        <v>2173.7199999999998</v>
      </c>
      <c r="F191" s="40">
        <f t="shared" si="19"/>
        <v>2409.4699999999998</v>
      </c>
      <c r="G191" s="40">
        <f t="shared" si="20"/>
        <v>649707.54999999946</v>
      </c>
    </row>
    <row r="192" spans="1:7" x14ac:dyDescent="0.2">
      <c r="A192" s="38">
        <f t="shared" si="14"/>
        <v>171</v>
      </c>
      <c r="B192" s="39">
        <f t="shared" si="15"/>
        <v>47178</v>
      </c>
      <c r="C192" s="40">
        <f t="shared" si="16"/>
        <v>4583.1899999999996</v>
      </c>
      <c r="D192" s="66">
        <f t="shared" si="17"/>
        <v>4583.1899999999996</v>
      </c>
      <c r="E192" s="40">
        <f t="shared" si="18"/>
        <v>2165.69</v>
      </c>
      <c r="F192" s="40">
        <f t="shared" si="19"/>
        <v>2417.4999999999995</v>
      </c>
      <c r="G192" s="40">
        <f t="shared" si="20"/>
        <v>647290.04999999946</v>
      </c>
    </row>
    <row r="193" spans="1:7" x14ac:dyDescent="0.2">
      <c r="A193" s="38">
        <f t="shared" si="14"/>
        <v>172</v>
      </c>
      <c r="B193" s="39">
        <f t="shared" si="15"/>
        <v>47209</v>
      </c>
      <c r="C193" s="40">
        <f t="shared" si="16"/>
        <v>4583.1899999999996</v>
      </c>
      <c r="D193" s="66">
        <f t="shared" si="17"/>
        <v>4583.1899999999996</v>
      </c>
      <c r="E193" s="40">
        <f t="shared" si="18"/>
        <v>2157.63</v>
      </c>
      <c r="F193" s="40">
        <f t="shared" si="19"/>
        <v>2425.5599999999995</v>
      </c>
      <c r="G193" s="40">
        <f t="shared" si="20"/>
        <v>644864.48999999941</v>
      </c>
    </row>
    <row r="194" spans="1:7" x14ac:dyDescent="0.2">
      <c r="A194" s="38">
        <f t="shared" si="14"/>
        <v>173</v>
      </c>
      <c r="B194" s="39">
        <f t="shared" si="15"/>
        <v>47239</v>
      </c>
      <c r="C194" s="40">
        <f t="shared" si="16"/>
        <v>4583.1899999999996</v>
      </c>
      <c r="D194" s="66">
        <f t="shared" si="17"/>
        <v>4583.1899999999996</v>
      </c>
      <c r="E194" s="40">
        <f t="shared" si="18"/>
        <v>2149.5500000000002</v>
      </c>
      <c r="F194" s="40">
        <f t="shared" si="19"/>
        <v>2433.6399999999994</v>
      </c>
      <c r="G194" s="40">
        <f t="shared" si="20"/>
        <v>642430.84999999939</v>
      </c>
    </row>
    <row r="195" spans="1:7" x14ac:dyDescent="0.2">
      <c r="A195" s="38">
        <f t="shared" si="14"/>
        <v>174</v>
      </c>
      <c r="B195" s="39">
        <f t="shared" si="15"/>
        <v>47270</v>
      </c>
      <c r="C195" s="40">
        <f t="shared" si="16"/>
        <v>4583.1899999999996</v>
      </c>
      <c r="D195" s="66">
        <f t="shared" si="17"/>
        <v>4583.1899999999996</v>
      </c>
      <c r="E195" s="40">
        <f t="shared" si="18"/>
        <v>2141.44</v>
      </c>
      <c r="F195" s="40">
        <f t="shared" si="19"/>
        <v>2441.7499999999995</v>
      </c>
      <c r="G195" s="40">
        <f t="shared" si="20"/>
        <v>639989.09999999939</v>
      </c>
    </row>
    <row r="196" spans="1:7" x14ac:dyDescent="0.2">
      <c r="A196" s="38">
        <f t="shared" si="14"/>
        <v>175</v>
      </c>
      <c r="B196" s="39">
        <f t="shared" si="15"/>
        <v>47300</v>
      </c>
      <c r="C196" s="40">
        <f t="shared" si="16"/>
        <v>4583.1899999999996</v>
      </c>
      <c r="D196" s="66">
        <f t="shared" si="17"/>
        <v>4583.1899999999996</v>
      </c>
      <c r="E196" s="40">
        <f t="shared" si="18"/>
        <v>2133.3000000000002</v>
      </c>
      <c r="F196" s="40">
        <f t="shared" si="19"/>
        <v>2449.8899999999994</v>
      </c>
      <c r="G196" s="40">
        <f t="shared" si="20"/>
        <v>637539.20999999938</v>
      </c>
    </row>
    <row r="197" spans="1:7" x14ac:dyDescent="0.2">
      <c r="A197" s="38">
        <f t="shared" si="14"/>
        <v>176</v>
      </c>
      <c r="B197" s="39">
        <f t="shared" si="15"/>
        <v>47331</v>
      </c>
      <c r="C197" s="40">
        <f t="shared" si="16"/>
        <v>4583.1899999999996</v>
      </c>
      <c r="D197" s="66">
        <f t="shared" si="17"/>
        <v>4583.1899999999996</v>
      </c>
      <c r="E197" s="40">
        <f t="shared" si="18"/>
        <v>2125.13</v>
      </c>
      <c r="F197" s="40">
        <f t="shared" si="19"/>
        <v>2458.0599999999995</v>
      </c>
      <c r="G197" s="40">
        <f t="shared" si="20"/>
        <v>635081.14999999932</v>
      </c>
    </row>
    <row r="198" spans="1:7" x14ac:dyDescent="0.2">
      <c r="A198" s="38">
        <f t="shared" si="14"/>
        <v>177</v>
      </c>
      <c r="B198" s="39">
        <f t="shared" si="15"/>
        <v>47362</v>
      </c>
      <c r="C198" s="40">
        <f t="shared" si="16"/>
        <v>4583.1899999999996</v>
      </c>
      <c r="D198" s="66">
        <f t="shared" si="17"/>
        <v>4583.1899999999996</v>
      </c>
      <c r="E198" s="40">
        <f t="shared" si="18"/>
        <v>2116.94</v>
      </c>
      <c r="F198" s="40">
        <f t="shared" si="19"/>
        <v>2466.2499999999995</v>
      </c>
      <c r="G198" s="40">
        <f t="shared" si="20"/>
        <v>632614.89999999932</v>
      </c>
    </row>
    <row r="199" spans="1:7" x14ac:dyDescent="0.2">
      <c r="A199" s="38">
        <f t="shared" si="14"/>
        <v>178</v>
      </c>
      <c r="B199" s="39">
        <f t="shared" si="15"/>
        <v>47392</v>
      </c>
      <c r="C199" s="40">
        <f t="shared" si="16"/>
        <v>4583.1899999999996</v>
      </c>
      <c r="D199" s="66">
        <f t="shared" si="17"/>
        <v>4583.1899999999996</v>
      </c>
      <c r="E199" s="40">
        <f t="shared" si="18"/>
        <v>2108.7199999999998</v>
      </c>
      <c r="F199" s="40">
        <f t="shared" si="19"/>
        <v>2474.4699999999998</v>
      </c>
      <c r="G199" s="40">
        <f t="shared" si="20"/>
        <v>630140.42999999935</v>
      </c>
    </row>
    <row r="200" spans="1:7" x14ac:dyDescent="0.2">
      <c r="A200" s="38">
        <f t="shared" si="14"/>
        <v>179</v>
      </c>
      <c r="B200" s="39">
        <f t="shared" si="15"/>
        <v>47423</v>
      </c>
      <c r="C200" s="40">
        <f t="shared" si="16"/>
        <v>4583.1899999999996</v>
      </c>
      <c r="D200" s="66">
        <f t="shared" si="17"/>
        <v>4583.1899999999996</v>
      </c>
      <c r="E200" s="40">
        <f t="shared" si="18"/>
        <v>2100.4699999999998</v>
      </c>
      <c r="F200" s="40">
        <f t="shared" si="19"/>
        <v>2482.7199999999998</v>
      </c>
      <c r="G200" s="40">
        <f t="shared" si="20"/>
        <v>627657.70999999938</v>
      </c>
    </row>
    <row r="201" spans="1:7" x14ac:dyDescent="0.2">
      <c r="A201" s="38">
        <f t="shared" si="14"/>
        <v>180</v>
      </c>
      <c r="B201" s="39">
        <f t="shared" si="15"/>
        <v>47453</v>
      </c>
      <c r="C201" s="40">
        <f t="shared" si="16"/>
        <v>4583.1899999999996</v>
      </c>
      <c r="D201" s="66">
        <f t="shared" si="17"/>
        <v>4583.1899999999996</v>
      </c>
      <c r="E201" s="40">
        <f t="shared" si="18"/>
        <v>2092.19</v>
      </c>
      <c r="F201" s="40">
        <f t="shared" si="19"/>
        <v>2490.9999999999995</v>
      </c>
      <c r="G201" s="40">
        <f t="shared" si="20"/>
        <v>625166.70999999938</v>
      </c>
    </row>
    <row r="202" spans="1:7" x14ac:dyDescent="0.2">
      <c r="A202" s="38">
        <f t="shared" si="14"/>
        <v>181</v>
      </c>
      <c r="B202" s="39">
        <f t="shared" si="15"/>
        <v>47484</v>
      </c>
      <c r="C202" s="40">
        <f t="shared" si="16"/>
        <v>4583.1899999999996</v>
      </c>
      <c r="D202" s="66">
        <f t="shared" si="17"/>
        <v>4583.1899999999996</v>
      </c>
      <c r="E202" s="40">
        <f t="shared" si="18"/>
        <v>2083.89</v>
      </c>
      <c r="F202" s="40">
        <f t="shared" si="19"/>
        <v>2499.2999999999997</v>
      </c>
      <c r="G202" s="40">
        <f t="shared" si="20"/>
        <v>622667.40999999933</v>
      </c>
    </row>
    <row r="203" spans="1:7" x14ac:dyDescent="0.2">
      <c r="A203" s="38">
        <f t="shared" si="14"/>
        <v>182</v>
      </c>
      <c r="B203" s="39">
        <f t="shared" si="15"/>
        <v>47515</v>
      </c>
      <c r="C203" s="40">
        <f t="shared" si="16"/>
        <v>4583.1899999999996</v>
      </c>
      <c r="D203" s="66">
        <f t="shared" si="17"/>
        <v>4583.1899999999996</v>
      </c>
      <c r="E203" s="40">
        <f t="shared" si="18"/>
        <v>2075.56</v>
      </c>
      <c r="F203" s="40">
        <f t="shared" si="19"/>
        <v>2507.6299999999997</v>
      </c>
      <c r="G203" s="40">
        <f t="shared" si="20"/>
        <v>620159.77999999933</v>
      </c>
    </row>
    <row r="204" spans="1:7" x14ac:dyDescent="0.2">
      <c r="A204" s="38">
        <f t="shared" si="14"/>
        <v>183</v>
      </c>
      <c r="B204" s="39">
        <f t="shared" si="15"/>
        <v>47543</v>
      </c>
      <c r="C204" s="40">
        <f t="shared" si="16"/>
        <v>4583.1899999999996</v>
      </c>
      <c r="D204" s="66">
        <f t="shared" si="17"/>
        <v>4583.1899999999996</v>
      </c>
      <c r="E204" s="40">
        <f t="shared" si="18"/>
        <v>2067.1999999999998</v>
      </c>
      <c r="F204" s="40">
        <f t="shared" si="19"/>
        <v>2515.9899999999998</v>
      </c>
      <c r="G204" s="40">
        <f t="shared" si="20"/>
        <v>617643.78999999934</v>
      </c>
    </row>
    <row r="205" spans="1:7" x14ac:dyDescent="0.2">
      <c r="A205" s="38">
        <f t="shared" si="14"/>
        <v>184</v>
      </c>
      <c r="B205" s="39">
        <f t="shared" si="15"/>
        <v>47574</v>
      </c>
      <c r="C205" s="40">
        <f t="shared" si="16"/>
        <v>4583.1899999999996</v>
      </c>
      <c r="D205" s="66">
        <f t="shared" si="17"/>
        <v>4583.1899999999996</v>
      </c>
      <c r="E205" s="40">
        <f t="shared" si="18"/>
        <v>2058.81</v>
      </c>
      <c r="F205" s="40">
        <f t="shared" si="19"/>
        <v>2524.3799999999997</v>
      </c>
      <c r="G205" s="40">
        <f t="shared" si="20"/>
        <v>615119.40999999933</v>
      </c>
    </row>
    <row r="206" spans="1:7" x14ac:dyDescent="0.2">
      <c r="A206" s="38">
        <f t="shared" si="14"/>
        <v>185</v>
      </c>
      <c r="B206" s="39">
        <f t="shared" si="15"/>
        <v>47604</v>
      </c>
      <c r="C206" s="40">
        <f t="shared" si="16"/>
        <v>4583.1899999999996</v>
      </c>
      <c r="D206" s="66">
        <f t="shared" si="17"/>
        <v>4583.1899999999996</v>
      </c>
      <c r="E206" s="40">
        <f t="shared" si="18"/>
        <v>2050.4</v>
      </c>
      <c r="F206" s="40">
        <f t="shared" si="19"/>
        <v>2532.7899999999995</v>
      </c>
      <c r="G206" s="40">
        <f t="shared" si="20"/>
        <v>612586.6199999993</v>
      </c>
    </row>
    <row r="207" spans="1:7" x14ac:dyDescent="0.2">
      <c r="A207" s="38">
        <f t="shared" si="14"/>
        <v>186</v>
      </c>
      <c r="B207" s="39">
        <f t="shared" si="15"/>
        <v>47635</v>
      </c>
      <c r="C207" s="40">
        <f t="shared" si="16"/>
        <v>4583.1899999999996</v>
      </c>
      <c r="D207" s="66">
        <f t="shared" si="17"/>
        <v>4583.1899999999996</v>
      </c>
      <c r="E207" s="40">
        <f t="shared" si="18"/>
        <v>2041.96</v>
      </c>
      <c r="F207" s="40">
        <f t="shared" si="19"/>
        <v>2541.2299999999996</v>
      </c>
      <c r="G207" s="40">
        <f t="shared" si="20"/>
        <v>610045.38999999932</v>
      </c>
    </row>
    <row r="208" spans="1:7" x14ac:dyDescent="0.2">
      <c r="A208" s="38">
        <f t="shared" si="14"/>
        <v>187</v>
      </c>
      <c r="B208" s="39">
        <f t="shared" si="15"/>
        <v>47665</v>
      </c>
      <c r="C208" s="40">
        <f t="shared" si="16"/>
        <v>4583.1899999999996</v>
      </c>
      <c r="D208" s="66">
        <f t="shared" si="17"/>
        <v>4583.1899999999996</v>
      </c>
      <c r="E208" s="40">
        <f t="shared" si="18"/>
        <v>2033.48</v>
      </c>
      <c r="F208" s="40">
        <f t="shared" si="19"/>
        <v>2549.7099999999996</v>
      </c>
      <c r="G208" s="40">
        <f t="shared" si="20"/>
        <v>607495.67999999935</v>
      </c>
    </row>
    <row r="209" spans="1:7" x14ac:dyDescent="0.2">
      <c r="A209" s="38">
        <f t="shared" si="14"/>
        <v>188</v>
      </c>
      <c r="B209" s="39">
        <f t="shared" si="15"/>
        <v>47696</v>
      </c>
      <c r="C209" s="40">
        <f t="shared" si="16"/>
        <v>4583.1899999999996</v>
      </c>
      <c r="D209" s="66">
        <f t="shared" si="17"/>
        <v>4583.1899999999996</v>
      </c>
      <c r="E209" s="40">
        <f t="shared" si="18"/>
        <v>2024.99</v>
      </c>
      <c r="F209" s="40">
        <f t="shared" si="19"/>
        <v>2558.1999999999998</v>
      </c>
      <c r="G209" s="40">
        <f t="shared" si="20"/>
        <v>604937.4799999994</v>
      </c>
    </row>
    <row r="210" spans="1:7" x14ac:dyDescent="0.2">
      <c r="A210" s="38">
        <f t="shared" si="14"/>
        <v>189</v>
      </c>
      <c r="B210" s="39">
        <f t="shared" si="15"/>
        <v>47727</v>
      </c>
      <c r="C210" s="40">
        <f t="shared" si="16"/>
        <v>4583.1899999999996</v>
      </c>
      <c r="D210" s="66">
        <f t="shared" si="17"/>
        <v>4583.1899999999996</v>
      </c>
      <c r="E210" s="40">
        <f t="shared" si="18"/>
        <v>2016.46</v>
      </c>
      <c r="F210" s="40">
        <f t="shared" si="19"/>
        <v>2566.7299999999996</v>
      </c>
      <c r="G210" s="40">
        <f t="shared" si="20"/>
        <v>602370.74999999942</v>
      </c>
    </row>
    <row r="211" spans="1:7" x14ac:dyDescent="0.2">
      <c r="A211" s="38">
        <f t="shared" si="14"/>
        <v>190</v>
      </c>
      <c r="B211" s="39">
        <f t="shared" si="15"/>
        <v>47757</v>
      </c>
      <c r="C211" s="40">
        <f t="shared" si="16"/>
        <v>4583.1899999999996</v>
      </c>
      <c r="D211" s="66">
        <f t="shared" si="17"/>
        <v>4583.1899999999996</v>
      </c>
      <c r="E211" s="40">
        <f t="shared" si="18"/>
        <v>2007.9</v>
      </c>
      <c r="F211" s="40">
        <f t="shared" si="19"/>
        <v>2575.2899999999995</v>
      </c>
      <c r="G211" s="40">
        <f t="shared" si="20"/>
        <v>599795.45999999938</v>
      </c>
    </row>
    <row r="212" spans="1:7" x14ac:dyDescent="0.2">
      <c r="A212" s="38">
        <f t="shared" si="14"/>
        <v>191</v>
      </c>
      <c r="B212" s="39">
        <f t="shared" si="15"/>
        <v>47788</v>
      </c>
      <c r="C212" s="40">
        <f t="shared" si="16"/>
        <v>4583.1899999999996</v>
      </c>
      <c r="D212" s="66">
        <f t="shared" si="17"/>
        <v>4583.1899999999996</v>
      </c>
      <c r="E212" s="40">
        <f t="shared" si="18"/>
        <v>1999.32</v>
      </c>
      <c r="F212" s="40">
        <f t="shared" si="19"/>
        <v>2583.87</v>
      </c>
      <c r="G212" s="40">
        <f t="shared" si="20"/>
        <v>597211.58999999939</v>
      </c>
    </row>
    <row r="213" spans="1:7" x14ac:dyDescent="0.2">
      <c r="A213" s="38">
        <f t="shared" si="14"/>
        <v>192</v>
      </c>
      <c r="B213" s="39">
        <f t="shared" si="15"/>
        <v>47818</v>
      </c>
      <c r="C213" s="40">
        <f t="shared" si="16"/>
        <v>4583.1899999999996</v>
      </c>
      <c r="D213" s="66">
        <f t="shared" si="17"/>
        <v>4583.1899999999996</v>
      </c>
      <c r="E213" s="40">
        <f t="shared" si="18"/>
        <v>1990.71</v>
      </c>
      <c r="F213" s="40">
        <f t="shared" si="19"/>
        <v>2592.4799999999996</v>
      </c>
      <c r="G213" s="40">
        <f t="shared" si="20"/>
        <v>594619.1099999994</v>
      </c>
    </row>
    <row r="214" spans="1:7" x14ac:dyDescent="0.2">
      <c r="A214" s="38">
        <f t="shared" ref="A214:A277" si="21">IF(G213="","",IF(roundOpt,IF(OR(A213&gt;=nper,ROUND(G213,2)&lt;=0),"",A213+1),IF(OR(A213&gt;=nper,G213&lt;=0),"",A213+1)))</f>
        <v>193</v>
      </c>
      <c r="B214" s="39">
        <f t="shared" ref="B214:B277" si="22">IF(A214="","",IF(OR(periods_per_year=26,periods_per_year=52),IF(periods_per_year=26,IF(A214=1,fpdate,B213+14),IF(periods_per_year=52,IF(A214=1,fpdate,B213+7),"n/a")),IF(periods_per_year=24,DATE(YEAR(fpdate),MONTH(fpdate)+(A214-1)/2+IF(AND(DAY(fpdate)&gt;=15,MOD(A214,2)=0),1,0),IF(MOD(A214,2)=0,IF(DAY(fpdate)&gt;=15,DAY(fpdate)-14,DAY(fpdate)+14),DAY(fpdate))),IF(DAY(DATE(YEAR(fpdate),MONTH(fpdate)+(A214-1)*months_per_period,DAY(fpdate)))&lt;&gt;DAY(fpdate),DATE(YEAR(fpdate),MONTH(fpdate)+(A214-1)*months_per_period+1,0),DATE(YEAR(fpdate),MONTH(fpdate)+(A214-1)*months_per_period,DAY(fpdate))))))</f>
        <v>47849</v>
      </c>
      <c r="C214" s="40">
        <f t="shared" ref="C214:C277" si="23">IF(A214="","",IF(roundOpt,IF(OR(A214=nper,payment&gt;ROUND((1+rate)*G213,2)),ROUND((1+rate)*G213,2),payment),IF(OR(A214=nper,payment&gt;(1+rate)*G213),(1+rate)*G213,payment)))</f>
        <v>4583.1899999999996</v>
      </c>
      <c r="D214" s="66">
        <f t="shared" ref="D214:D277" si="24">C214</f>
        <v>4583.1899999999996</v>
      </c>
      <c r="E214" s="40">
        <f t="shared" si="18"/>
        <v>1982.06</v>
      </c>
      <c r="F214" s="40">
        <f t="shared" si="19"/>
        <v>2601.1299999999997</v>
      </c>
      <c r="G214" s="40">
        <f t="shared" si="20"/>
        <v>592017.9799999994</v>
      </c>
    </row>
    <row r="215" spans="1:7" x14ac:dyDescent="0.2">
      <c r="A215" s="38">
        <f t="shared" si="21"/>
        <v>194</v>
      </c>
      <c r="B215" s="39">
        <f t="shared" si="22"/>
        <v>47880</v>
      </c>
      <c r="C215" s="40">
        <f t="shared" si="23"/>
        <v>4583.1899999999996</v>
      </c>
      <c r="D215" s="66">
        <f t="shared" si="24"/>
        <v>4583.1899999999996</v>
      </c>
      <c r="E215" s="40">
        <f t="shared" ref="E215:E278" si="25">IF(A215="","",IF(AND(A215=1,pmtType=1),0,IF(roundOpt,ROUND(rate*G214,2),rate*G214)))</f>
        <v>1973.39</v>
      </c>
      <c r="F215" s="40">
        <f t="shared" ref="F215:F278" si="26">IF(A215="","",D215-E215)</f>
        <v>2609.7999999999993</v>
      </c>
      <c r="G215" s="40">
        <f t="shared" ref="G215:G278" si="27">IF(A215="","",G214-F215)</f>
        <v>589408.17999999935</v>
      </c>
    </row>
    <row r="216" spans="1:7" x14ac:dyDescent="0.2">
      <c r="A216" s="38">
        <f t="shared" si="21"/>
        <v>195</v>
      </c>
      <c r="B216" s="39">
        <f t="shared" si="22"/>
        <v>47908</v>
      </c>
      <c r="C216" s="40">
        <f t="shared" si="23"/>
        <v>4583.1899999999996</v>
      </c>
      <c r="D216" s="66">
        <f t="shared" si="24"/>
        <v>4583.1899999999996</v>
      </c>
      <c r="E216" s="40">
        <f t="shared" si="25"/>
        <v>1964.69</v>
      </c>
      <c r="F216" s="40">
        <f t="shared" si="26"/>
        <v>2618.4999999999995</v>
      </c>
      <c r="G216" s="40">
        <f t="shared" si="27"/>
        <v>586789.67999999935</v>
      </c>
    </row>
    <row r="217" spans="1:7" x14ac:dyDescent="0.2">
      <c r="A217" s="38">
        <f t="shared" si="21"/>
        <v>196</v>
      </c>
      <c r="B217" s="39">
        <f t="shared" si="22"/>
        <v>47939</v>
      </c>
      <c r="C217" s="40">
        <f t="shared" si="23"/>
        <v>4583.1899999999996</v>
      </c>
      <c r="D217" s="66">
        <f t="shared" si="24"/>
        <v>4583.1899999999996</v>
      </c>
      <c r="E217" s="40">
        <f t="shared" si="25"/>
        <v>1955.97</v>
      </c>
      <c r="F217" s="40">
        <f t="shared" si="26"/>
        <v>2627.2199999999993</v>
      </c>
      <c r="G217" s="40">
        <f t="shared" si="27"/>
        <v>584162.45999999938</v>
      </c>
    </row>
    <row r="218" spans="1:7" x14ac:dyDescent="0.2">
      <c r="A218" s="38">
        <f t="shared" si="21"/>
        <v>197</v>
      </c>
      <c r="B218" s="39">
        <f t="shared" si="22"/>
        <v>47969</v>
      </c>
      <c r="C218" s="40">
        <f t="shared" si="23"/>
        <v>4583.1899999999996</v>
      </c>
      <c r="D218" s="66">
        <f t="shared" si="24"/>
        <v>4583.1899999999996</v>
      </c>
      <c r="E218" s="40">
        <f t="shared" si="25"/>
        <v>1947.21</v>
      </c>
      <c r="F218" s="40">
        <f t="shared" si="26"/>
        <v>2635.9799999999996</v>
      </c>
      <c r="G218" s="40">
        <f t="shared" si="27"/>
        <v>581526.4799999994</v>
      </c>
    </row>
    <row r="219" spans="1:7" x14ac:dyDescent="0.2">
      <c r="A219" s="38">
        <f t="shared" si="21"/>
        <v>198</v>
      </c>
      <c r="B219" s="39">
        <f t="shared" si="22"/>
        <v>48000</v>
      </c>
      <c r="C219" s="40">
        <f t="shared" si="23"/>
        <v>4583.1899999999996</v>
      </c>
      <c r="D219" s="66">
        <f t="shared" si="24"/>
        <v>4583.1899999999996</v>
      </c>
      <c r="E219" s="40">
        <f t="shared" si="25"/>
        <v>1938.42</v>
      </c>
      <c r="F219" s="40">
        <f t="shared" si="26"/>
        <v>2644.7699999999995</v>
      </c>
      <c r="G219" s="40">
        <f t="shared" si="27"/>
        <v>578881.70999999938</v>
      </c>
    </row>
    <row r="220" spans="1:7" x14ac:dyDescent="0.2">
      <c r="A220" s="38">
        <f t="shared" si="21"/>
        <v>199</v>
      </c>
      <c r="B220" s="39">
        <f t="shared" si="22"/>
        <v>48030</v>
      </c>
      <c r="C220" s="40">
        <f t="shared" si="23"/>
        <v>4583.1899999999996</v>
      </c>
      <c r="D220" s="66">
        <f t="shared" si="24"/>
        <v>4583.1899999999996</v>
      </c>
      <c r="E220" s="40">
        <f t="shared" si="25"/>
        <v>1929.61</v>
      </c>
      <c r="F220" s="40">
        <f t="shared" si="26"/>
        <v>2653.58</v>
      </c>
      <c r="G220" s="40">
        <f t="shared" si="27"/>
        <v>576228.12999999942</v>
      </c>
    </row>
    <row r="221" spans="1:7" x14ac:dyDescent="0.2">
      <c r="A221" s="38">
        <f t="shared" si="21"/>
        <v>200</v>
      </c>
      <c r="B221" s="39">
        <f t="shared" si="22"/>
        <v>48061</v>
      </c>
      <c r="C221" s="40">
        <f t="shared" si="23"/>
        <v>4583.1899999999996</v>
      </c>
      <c r="D221" s="66">
        <f t="shared" si="24"/>
        <v>4583.1899999999996</v>
      </c>
      <c r="E221" s="40">
        <f t="shared" si="25"/>
        <v>1920.76</v>
      </c>
      <c r="F221" s="40">
        <f t="shared" si="26"/>
        <v>2662.4299999999994</v>
      </c>
      <c r="G221" s="40">
        <f t="shared" si="27"/>
        <v>573565.69999999937</v>
      </c>
    </row>
    <row r="222" spans="1:7" x14ac:dyDescent="0.2">
      <c r="A222" s="38">
        <f t="shared" si="21"/>
        <v>201</v>
      </c>
      <c r="B222" s="39">
        <f t="shared" si="22"/>
        <v>48092</v>
      </c>
      <c r="C222" s="40">
        <f t="shared" si="23"/>
        <v>4583.1899999999996</v>
      </c>
      <c r="D222" s="66">
        <f t="shared" si="24"/>
        <v>4583.1899999999996</v>
      </c>
      <c r="E222" s="40">
        <f t="shared" si="25"/>
        <v>1911.89</v>
      </c>
      <c r="F222" s="40">
        <f t="shared" si="26"/>
        <v>2671.2999999999993</v>
      </c>
      <c r="G222" s="40">
        <f t="shared" si="27"/>
        <v>570894.39999999932</v>
      </c>
    </row>
    <row r="223" spans="1:7" x14ac:dyDescent="0.2">
      <c r="A223" s="38">
        <f t="shared" si="21"/>
        <v>202</v>
      </c>
      <c r="B223" s="39">
        <f t="shared" si="22"/>
        <v>48122</v>
      </c>
      <c r="C223" s="40">
        <f t="shared" si="23"/>
        <v>4583.1899999999996</v>
      </c>
      <c r="D223" s="66">
        <f t="shared" si="24"/>
        <v>4583.1899999999996</v>
      </c>
      <c r="E223" s="40">
        <f t="shared" si="25"/>
        <v>1902.98</v>
      </c>
      <c r="F223" s="40">
        <f t="shared" si="26"/>
        <v>2680.2099999999996</v>
      </c>
      <c r="G223" s="40">
        <f t="shared" si="27"/>
        <v>568214.18999999936</v>
      </c>
    </row>
    <row r="224" spans="1:7" x14ac:dyDescent="0.2">
      <c r="A224" s="38">
        <f t="shared" si="21"/>
        <v>203</v>
      </c>
      <c r="B224" s="39">
        <f t="shared" si="22"/>
        <v>48153</v>
      </c>
      <c r="C224" s="40">
        <f t="shared" si="23"/>
        <v>4583.1899999999996</v>
      </c>
      <c r="D224" s="66">
        <f t="shared" si="24"/>
        <v>4583.1899999999996</v>
      </c>
      <c r="E224" s="40">
        <f t="shared" si="25"/>
        <v>1894.05</v>
      </c>
      <c r="F224" s="40">
        <f t="shared" si="26"/>
        <v>2689.1399999999994</v>
      </c>
      <c r="G224" s="40">
        <f t="shared" si="27"/>
        <v>565525.04999999935</v>
      </c>
    </row>
    <row r="225" spans="1:7" x14ac:dyDescent="0.2">
      <c r="A225" s="38">
        <f t="shared" si="21"/>
        <v>204</v>
      </c>
      <c r="B225" s="39">
        <f t="shared" si="22"/>
        <v>48183</v>
      </c>
      <c r="C225" s="40">
        <f t="shared" si="23"/>
        <v>4583.1899999999996</v>
      </c>
      <c r="D225" s="66">
        <f t="shared" si="24"/>
        <v>4583.1899999999996</v>
      </c>
      <c r="E225" s="40">
        <f t="shared" si="25"/>
        <v>1885.08</v>
      </c>
      <c r="F225" s="40">
        <f t="shared" si="26"/>
        <v>2698.1099999999997</v>
      </c>
      <c r="G225" s="40">
        <f t="shared" si="27"/>
        <v>562826.93999999936</v>
      </c>
    </row>
    <row r="226" spans="1:7" x14ac:dyDescent="0.2">
      <c r="A226" s="38">
        <f t="shared" si="21"/>
        <v>205</v>
      </c>
      <c r="B226" s="39">
        <f t="shared" si="22"/>
        <v>48214</v>
      </c>
      <c r="C226" s="40">
        <f t="shared" si="23"/>
        <v>4583.1899999999996</v>
      </c>
      <c r="D226" s="66">
        <f t="shared" si="24"/>
        <v>4583.1899999999996</v>
      </c>
      <c r="E226" s="40">
        <f t="shared" si="25"/>
        <v>1876.09</v>
      </c>
      <c r="F226" s="40">
        <f t="shared" si="26"/>
        <v>2707.0999999999995</v>
      </c>
      <c r="G226" s="40">
        <f t="shared" si="27"/>
        <v>560119.83999999939</v>
      </c>
    </row>
    <row r="227" spans="1:7" x14ac:dyDescent="0.2">
      <c r="A227" s="38">
        <f t="shared" si="21"/>
        <v>206</v>
      </c>
      <c r="B227" s="39">
        <f t="shared" si="22"/>
        <v>48245</v>
      </c>
      <c r="C227" s="40">
        <f t="shared" si="23"/>
        <v>4583.1899999999996</v>
      </c>
      <c r="D227" s="66">
        <f t="shared" si="24"/>
        <v>4583.1899999999996</v>
      </c>
      <c r="E227" s="40">
        <f t="shared" si="25"/>
        <v>1867.07</v>
      </c>
      <c r="F227" s="40">
        <f t="shared" si="26"/>
        <v>2716.12</v>
      </c>
      <c r="G227" s="40">
        <f t="shared" si="27"/>
        <v>557403.71999999939</v>
      </c>
    </row>
    <row r="228" spans="1:7" x14ac:dyDescent="0.2">
      <c r="A228" s="38">
        <f t="shared" si="21"/>
        <v>207</v>
      </c>
      <c r="B228" s="39">
        <f t="shared" si="22"/>
        <v>48274</v>
      </c>
      <c r="C228" s="40">
        <f t="shared" si="23"/>
        <v>4583.1899999999996</v>
      </c>
      <c r="D228" s="66">
        <f t="shared" si="24"/>
        <v>4583.1899999999996</v>
      </c>
      <c r="E228" s="40">
        <f t="shared" si="25"/>
        <v>1858.01</v>
      </c>
      <c r="F228" s="40">
        <f t="shared" si="26"/>
        <v>2725.1799999999994</v>
      </c>
      <c r="G228" s="40">
        <f t="shared" si="27"/>
        <v>554678.53999999934</v>
      </c>
    </row>
    <row r="229" spans="1:7" x14ac:dyDescent="0.2">
      <c r="A229" s="38">
        <f t="shared" si="21"/>
        <v>208</v>
      </c>
      <c r="B229" s="39">
        <f t="shared" si="22"/>
        <v>48305</v>
      </c>
      <c r="C229" s="40">
        <f t="shared" si="23"/>
        <v>4583.1899999999996</v>
      </c>
      <c r="D229" s="66">
        <f t="shared" si="24"/>
        <v>4583.1899999999996</v>
      </c>
      <c r="E229" s="40">
        <f t="shared" si="25"/>
        <v>1848.93</v>
      </c>
      <c r="F229" s="40">
        <f t="shared" si="26"/>
        <v>2734.2599999999993</v>
      </c>
      <c r="G229" s="40">
        <f t="shared" si="27"/>
        <v>551944.27999999933</v>
      </c>
    </row>
    <row r="230" spans="1:7" x14ac:dyDescent="0.2">
      <c r="A230" s="38">
        <f t="shared" si="21"/>
        <v>209</v>
      </c>
      <c r="B230" s="39">
        <f t="shared" si="22"/>
        <v>48335</v>
      </c>
      <c r="C230" s="40">
        <f t="shared" si="23"/>
        <v>4583.1899999999996</v>
      </c>
      <c r="D230" s="66">
        <f t="shared" si="24"/>
        <v>4583.1899999999996</v>
      </c>
      <c r="E230" s="40">
        <f t="shared" si="25"/>
        <v>1839.81</v>
      </c>
      <c r="F230" s="40">
        <f t="shared" si="26"/>
        <v>2743.3799999999997</v>
      </c>
      <c r="G230" s="40">
        <f t="shared" si="27"/>
        <v>549200.89999999932</v>
      </c>
    </row>
    <row r="231" spans="1:7" x14ac:dyDescent="0.2">
      <c r="A231" s="38">
        <f t="shared" si="21"/>
        <v>210</v>
      </c>
      <c r="B231" s="39">
        <f t="shared" si="22"/>
        <v>48366</v>
      </c>
      <c r="C231" s="40">
        <f t="shared" si="23"/>
        <v>4583.1899999999996</v>
      </c>
      <c r="D231" s="66">
        <f t="shared" si="24"/>
        <v>4583.1899999999996</v>
      </c>
      <c r="E231" s="40">
        <f t="shared" si="25"/>
        <v>1830.67</v>
      </c>
      <c r="F231" s="40">
        <f t="shared" si="26"/>
        <v>2752.5199999999995</v>
      </c>
      <c r="G231" s="40">
        <f t="shared" si="27"/>
        <v>546448.37999999931</v>
      </c>
    </row>
    <row r="232" spans="1:7" x14ac:dyDescent="0.2">
      <c r="A232" s="38">
        <f t="shared" si="21"/>
        <v>211</v>
      </c>
      <c r="B232" s="39">
        <f t="shared" si="22"/>
        <v>48396</v>
      </c>
      <c r="C232" s="40">
        <f t="shared" si="23"/>
        <v>4583.1899999999996</v>
      </c>
      <c r="D232" s="66">
        <f t="shared" si="24"/>
        <v>4583.1899999999996</v>
      </c>
      <c r="E232" s="40">
        <f t="shared" si="25"/>
        <v>1821.49</v>
      </c>
      <c r="F232" s="40">
        <f t="shared" si="26"/>
        <v>2761.7</v>
      </c>
      <c r="G232" s="40">
        <f t="shared" si="27"/>
        <v>543686.67999999935</v>
      </c>
    </row>
    <row r="233" spans="1:7" x14ac:dyDescent="0.2">
      <c r="A233" s="38">
        <f t="shared" si="21"/>
        <v>212</v>
      </c>
      <c r="B233" s="39">
        <f t="shared" si="22"/>
        <v>48427</v>
      </c>
      <c r="C233" s="40">
        <f t="shared" si="23"/>
        <v>4583.1899999999996</v>
      </c>
      <c r="D233" s="66">
        <f t="shared" si="24"/>
        <v>4583.1899999999996</v>
      </c>
      <c r="E233" s="40">
        <f t="shared" si="25"/>
        <v>1812.29</v>
      </c>
      <c r="F233" s="40">
        <f t="shared" si="26"/>
        <v>2770.8999999999996</v>
      </c>
      <c r="G233" s="40">
        <f t="shared" si="27"/>
        <v>540915.77999999933</v>
      </c>
    </row>
    <row r="234" spans="1:7" x14ac:dyDescent="0.2">
      <c r="A234" s="38">
        <f t="shared" si="21"/>
        <v>213</v>
      </c>
      <c r="B234" s="39">
        <f t="shared" si="22"/>
        <v>48458</v>
      </c>
      <c r="C234" s="40">
        <f t="shared" si="23"/>
        <v>4583.1899999999996</v>
      </c>
      <c r="D234" s="66">
        <f t="shared" si="24"/>
        <v>4583.1899999999996</v>
      </c>
      <c r="E234" s="40">
        <f t="shared" si="25"/>
        <v>1803.05</v>
      </c>
      <c r="F234" s="40">
        <f t="shared" si="26"/>
        <v>2780.1399999999994</v>
      </c>
      <c r="G234" s="40">
        <f t="shared" si="27"/>
        <v>538135.63999999932</v>
      </c>
    </row>
    <row r="235" spans="1:7" x14ac:dyDescent="0.2">
      <c r="A235" s="38">
        <f t="shared" si="21"/>
        <v>214</v>
      </c>
      <c r="B235" s="39">
        <f t="shared" si="22"/>
        <v>48488</v>
      </c>
      <c r="C235" s="40">
        <f t="shared" si="23"/>
        <v>4583.1899999999996</v>
      </c>
      <c r="D235" s="66">
        <f t="shared" si="24"/>
        <v>4583.1899999999996</v>
      </c>
      <c r="E235" s="40">
        <f t="shared" si="25"/>
        <v>1793.79</v>
      </c>
      <c r="F235" s="40">
        <f t="shared" si="26"/>
        <v>2789.3999999999996</v>
      </c>
      <c r="G235" s="40">
        <f t="shared" si="27"/>
        <v>535346.23999999929</v>
      </c>
    </row>
    <row r="236" spans="1:7" x14ac:dyDescent="0.2">
      <c r="A236" s="38">
        <f t="shared" si="21"/>
        <v>215</v>
      </c>
      <c r="B236" s="39">
        <f t="shared" si="22"/>
        <v>48519</v>
      </c>
      <c r="C236" s="40">
        <f t="shared" si="23"/>
        <v>4583.1899999999996</v>
      </c>
      <c r="D236" s="66">
        <f t="shared" si="24"/>
        <v>4583.1899999999996</v>
      </c>
      <c r="E236" s="40">
        <f t="shared" si="25"/>
        <v>1784.49</v>
      </c>
      <c r="F236" s="40">
        <f t="shared" si="26"/>
        <v>2798.7</v>
      </c>
      <c r="G236" s="40">
        <f t="shared" si="27"/>
        <v>532547.53999999934</v>
      </c>
    </row>
    <row r="237" spans="1:7" x14ac:dyDescent="0.2">
      <c r="A237" s="38">
        <f t="shared" si="21"/>
        <v>216</v>
      </c>
      <c r="B237" s="39">
        <f t="shared" si="22"/>
        <v>48549</v>
      </c>
      <c r="C237" s="40">
        <f t="shared" si="23"/>
        <v>4583.1899999999996</v>
      </c>
      <c r="D237" s="66">
        <f t="shared" si="24"/>
        <v>4583.1899999999996</v>
      </c>
      <c r="E237" s="40">
        <f t="shared" si="25"/>
        <v>1775.16</v>
      </c>
      <c r="F237" s="40">
        <f t="shared" si="26"/>
        <v>2808.0299999999997</v>
      </c>
      <c r="G237" s="40">
        <f t="shared" si="27"/>
        <v>529739.50999999931</v>
      </c>
    </row>
    <row r="238" spans="1:7" x14ac:dyDescent="0.2">
      <c r="A238" s="38">
        <f t="shared" si="21"/>
        <v>217</v>
      </c>
      <c r="B238" s="39">
        <f t="shared" si="22"/>
        <v>48580</v>
      </c>
      <c r="C238" s="40">
        <f t="shared" si="23"/>
        <v>4583.1899999999996</v>
      </c>
      <c r="D238" s="66">
        <f t="shared" si="24"/>
        <v>4583.1899999999996</v>
      </c>
      <c r="E238" s="40">
        <f t="shared" si="25"/>
        <v>1765.8</v>
      </c>
      <c r="F238" s="40">
        <f t="shared" si="26"/>
        <v>2817.3899999999994</v>
      </c>
      <c r="G238" s="40">
        <f t="shared" si="27"/>
        <v>526922.1199999993</v>
      </c>
    </row>
    <row r="239" spans="1:7" x14ac:dyDescent="0.2">
      <c r="A239" s="38">
        <f t="shared" si="21"/>
        <v>218</v>
      </c>
      <c r="B239" s="39">
        <f t="shared" si="22"/>
        <v>48611</v>
      </c>
      <c r="C239" s="40">
        <f t="shared" si="23"/>
        <v>4583.1899999999996</v>
      </c>
      <c r="D239" s="66">
        <f t="shared" si="24"/>
        <v>4583.1899999999996</v>
      </c>
      <c r="E239" s="40">
        <f t="shared" si="25"/>
        <v>1756.41</v>
      </c>
      <c r="F239" s="40">
        <f t="shared" si="26"/>
        <v>2826.7799999999997</v>
      </c>
      <c r="G239" s="40">
        <f t="shared" si="27"/>
        <v>524095.33999999927</v>
      </c>
    </row>
    <row r="240" spans="1:7" x14ac:dyDescent="0.2">
      <c r="A240" s="38">
        <f t="shared" si="21"/>
        <v>219</v>
      </c>
      <c r="B240" s="39">
        <f t="shared" si="22"/>
        <v>48639</v>
      </c>
      <c r="C240" s="40">
        <f t="shared" si="23"/>
        <v>4583.1899999999996</v>
      </c>
      <c r="D240" s="66">
        <f t="shared" si="24"/>
        <v>4583.1899999999996</v>
      </c>
      <c r="E240" s="40">
        <f t="shared" si="25"/>
        <v>1746.98</v>
      </c>
      <c r="F240" s="40">
        <f t="shared" si="26"/>
        <v>2836.2099999999996</v>
      </c>
      <c r="G240" s="40">
        <f t="shared" si="27"/>
        <v>521259.12999999925</v>
      </c>
    </row>
    <row r="241" spans="1:7" x14ac:dyDescent="0.2">
      <c r="A241" s="38">
        <f t="shared" si="21"/>
        <v>220</v>
      </c>
      <c r="B241" s="39">
        <f t="shared" si="22"/>
        <v>48670</v>
      </c>
      <c r="C241" s="40">
        <f t="shared" si="23"/>
        <v>4583.1899999999996</v>
      </c>
      <c r="D241" s="66">
        <f t="shared" si="24"/>
        <v>4583.1899999999996</v>
      </c>
      <c r="E241" s="40">
        <f t="shared" si="25"/>
        <v>1737.53</v>
      </c>
      <c r="F241" s="40">
        <f t="shared" si="26"/>
        <v>2845.66</v>
      </c>
      <c r="G241" s="40">
        <f t="shared" si="27"/>
        <v>518413.46999999927</v>
      </c>
    </row>
    <row r="242" spans="1:7" x14ac:dyDescent="0.2">
      <c r="A242" s="38">
        <f t="shared" si="21"/>
        <v>221</v>
      </c>
      <c r="B242" s="39">
        <f t="shared" si="22"/>
        <v>48700</v>
      </c>
      <c r="C242" s="40">
        <f t="shared" si="23"/>
        <v>4583.1899999999996</v>
      </c>
      <c r="D242" s="66">
        <f t="shared" si="24"/>
        <v>4583.1899999999996</v>
      </c>
      <c r="E242" s="40">
        <f t="shared" si="25"/>
        <v>1728.04</v>
      </c>
      <c r="F242" s="40">
        <f t="shared" si="26"/>
        <v>2855.1499999999996</v>
      </c>
      <c r="G242" s="40">
        <f t="shared" si="27"/>
        <v>515558.31999999925</v>
      </c>
    </row>
    <row r="243" spans="1:7" x14ac:dyDescent="0.2">
      <c r="A243" s="38">
        <f t="shared" si="21"/>
        <v>222</v>
      </c>
      <c r="B243" s="39">
        <f t="shared" si="22"/>
        <v>48731</v>
      </c>
      <c r="C243" s="40">
        <f t="shared" si="23"/>
        <v>4583.1899999999996</v>
      </c>
      <c r="D243" s="66">
        <f t="shared" si="24"/>
        <v>4583.1899999999996</v>
      </c>
      <c r="E243" s="40">
        <f t="shared" si="25"/>
        <v>1718.53</v>
      </c>
      <c r="F243" s="40">
        <f t="shared" si="26"/>
        <v>2864.66</v>
      </c>
      <c r="G243" s="40">
        <f t="shared" si="27"/>
        <v>512693.65999999928</v>
      </c>
    </row>
    <row r="244" spans="1:7" x14ac:dyDescent="0.2">
      <c r="A244" s="38">
        <f t="shared" si="21"/>
        <v>223</v>
      </c>
      <c r="B244" s="39">
        <f t="shared" si="22"/>
        <v>48761</v>
      </c>
      <c r="C244" s="40">
        <f t="shared" si="23"/>
        <v>4583.1899999999996</v>
      </c>
      <c r="D244" s="66">
        <f t="shared" si="24"/>
        <v>4583.1899999999996</v>
      </c>
      <c r="E244" s="40">
        <f t="shared" si="25"/>
        <v>1708.98</v>
      </c>
      <c r="F244" s="40">
        <f t="shared" si="26"/>
        <v>2874.2099999999996</v>
      </c>
      <c r="G244" s="40">
        <f t="shared" si="27"/>
        <v>509819.44999999925</v>
      </c>
    </row>
    <row r="245" spans="1:7" x14ac:dyDescent="0.2">
      <c r="A245" s="38">
        <f t="shared" si="21"/>
        <v>224</v>
      </c>
      <c r="B245" s="39">
        <f t="shared" si="22"/>
        <v>48792</v>
      </c>
      <c r="C245" s="40">
        <f t="shared" si="23"/>
        <v>4583.1899999999996</v>
      </c>
      <c r="D245" s="66">
        <f t="shared" si="24"/>
        <v>4583.1899999999996</v>
      </c>
      <c r="E245" s="40">
        <f t="shared" si="25"/>
        <v>1699.4</v>
      </c>
      <c r="F245" s="40">
        <f t="shared" si="26"/>
        <v>2883.7899999999995</v>
      </c>
      <c r="G245" s="40">
        <f t="shared" si="27"/>
        <v>506935.65999999928</v>
      </c>
    </row>
    <row r="246" spans="1:7" x14ac:dyDescent="0.2">
      <c r="A246" s="38">
        <f t="shared" si="21"/>
        <v>225</v>
      </c>
      <c r="B246" s="39">
        <f t="shared" si="22"/>
        <v>48823</v>
      </c>
      <c r="C246" s="40">
        <f t="shared" si="23"/>
        <v>4583.1899999999996</v>
      </c>
      <c r="D246" s="66">
        <f t="shared" si="24"/>
        <v>4583.1899999999996</v>
      </c>
      <c r="E246" s="40">
        <f t="shared" si="25"/>
        <v>1689.79</v>
      </c>
      <c r="F246" s="40">
        <f t="shared" si="26"/>
        <v>2893.3999999999996</v>
      </c>
      <c r="G246" s="40">
        <f t="shared" si="27"/>
        <v>504042.25999999925</v>
      </c>
    </row>
    <row r="247" spans="1:7" x14ac:dyDescent="0.2">
      <c r="A247" s="38">
        <f t="shared" si="21"/>
        <v>226</v>
      </c>
      <c r="B247" s="39">
        <f t="shared" si="22"/>
        <v>48853</v>
      </c>
      <c r="C247" s="40">
        <f t="shared" si="23"/>
        <v>4583.1899999999996</v>
      </c>
      <c r="D247" s="66">
        <f t="shared" si="24"/>
        <v>4583.1899999999996</v>
      </c>
      <c r="E247" s="40">
        <f t="shared" si="25"/>
        <v>1680.14</v>
      </c>
      <c r="F247" s="40">
        <f t="shared" si="26"/>
        <v>2903.0499999999993</v>
      </c>
      <c r="G247" s="40">
        <f t="shared" si="27"/>
        <v>501139.20999999926</v>
      </c>
    </row>
    <row r="248" spans="1:7" x14ac:dyDescent="0.2">
      <c r="A248" s="38">
        <f t="shared" si="21"/>
        <v>227</v>
      </c>
      <c r="B248" s="39">
        <f t="shared" si="22"/>
        <v>48884</v>
      </c>
      <c r="C248" s="40">
        <f t="shared" si="23"/>
        <v>4583.1899999999996</v>
      </c>
      <c r="D248" s="66">
        <f t="shared" si="24"/>
        <v>4583.1899999999996</v>
      </c>
      <c r="E248" s="40">
        <f t="shared" si="25"/>
        <v>1670.46</v>
      </c>
      <c r="F248" s="40">
        <f t="shared" si="26"/>
        <v>2912.7299999999996</v>
      </c>
      <c r="G248" s="40">
        <f t="shared" si="27"/>
        <v>498226.47999999928</v>
      </c>
    </row>
    <row r="249" spans="1:7" x14ac:dyDescent="0.2">
      <c r="A249" s="38">
        <f t="shared" si="21"/>
        <v>228</v>
      </c>
      <c r="B249" s="39">
        <f t="shared" si="22"/>
        <v>48914</v>
      </c>
      <c r="C249" s="40">
        <f t="shared" si="23"/>
        <v>4583.1899999999996</v>
      </c>
      <c r="D249" s="66">
        <f t="shared" si="24"/>
        <v>4583.1899999999996</v>
      </c>
      <c r="E249" s="40">
        <f t="shared" si="25"/>
        <v>1660.75</v>
      </c>
      <c r="F249" s="40">
        <f t="shared" si="26"/>
        <v>2922.4399999999996</v>
      </c>
      <c r="G249" s="40">
        <f t="shared" si="27"/>
        <v>495304.03999999928</v>
      </c>
    </row>
    <row r="250" spans="1:7" x14ac:dyDescent="0.2">
      <c r="A250" s="38">
        <f t="shared" si="21"/>
        <v>229</v>
      </c>
      <c r="B250" s="39">
        <f t="shared" si="22"/>
        <v>48945</v>
      </c>
      <c r="C250" s="40">
        <f t="shared" si="23"/>
        <v>4583.1899999999996</v>
      </c>
      <c r="D250" s="66">
        <f t="shared" si="24"/>
        <v>4583.1899999999996</v>
      </c>
      <c r="E250" s="40">
        <f t="shared" si="25"/>
        <v>1651.01</v>
      </c>
      <c r="F250" s="40">
        <f t="shared" si="26"/>
        <v>2932.1799999999994</v>
      </c>
      <c r="G250" s="40">
        <f t="shared" si="27"/>
        <v>492371.85999999929</v>
      </c>
    </row>
    <row r="251" spans="1:7" x14ac:dyDescent="0.2">
      <c r="A251" s="38">
        <f t="shared" si="21"/>
        <v>230</v>
      </c>
      <c r="B251" s="39">
        <f t="shared" si="22"/>
        <v>48976</v>
      </c>
      <c r="C251" s="40">
        <f t="shared" si="23"/>
        <v>4583.1899999999996</v>
      </c>
      <c r="D251" s="66">
        <f t="shared" si="24"/>
        <v>4583.1899999999996</v>
      </c>
      <c r="E251" s="40">
        <f t="shared" si="25"/>
        <v>1641.24</v>
      </c>
      <c r="F251" s="40">
        <f t="shared" si="26"/>
        <v>2941.95</v>
      </c>
      <c r="G251" s="40">
        <f t="shared" si="27"/>
        <v>489429.90999999928</v>
      </c>
    </row>
    <row r="252" spans="1:7" x14ac:dyDescent="0.2">
      <c r="A252" s="38">
        <f t="shared" si="21"/>
        <v>231</v>
      </c>
      <c r="B252" s="39">
        <f t="shared" si="22"/>
        <v>49004</v>
      </c>
      <c r="C252" s="40">
        <f t="shared" si="23"/>
        <v>4583.1899999999996</v>
      </c>
      <c r="D252" s="66">
        <f t="shared" si="24"/>
        <v>4583.1899999999996</v>
      </c>
      <c r="E252" s="40">
        <f t="shared" si="25"/>
        <v>1631.43</v>
      </c>
      <c r="F252" s="40">
        <f t="shared" si="26"/>
        <v>2951.7599999999993</v>
      </c>
      <c r="G252" s="40">
        <f t="shared" si="27"/>
        <v>486478.14999999927</v>
      </c>
    </row>
    <row r="253" spans="1:7" x14ac:dyDescent="0.2">
      <c r="A253" s="38">
        <f t="shared" si="21"/>
        <v>232</v>
      </c>
      <c r="B253" s="39">
        <f t="shared" si="22"/>
        <v>49035</v>
      </c>
      <c r="C253" s="40">
        <f t="shared" si="23"/>
        <v>4583.1899999999996</v>
      </c>
      <c r="D253" s="66">
        <f t="shared" si="24"/>
        <v>4583.1899999999996</v>
      </c>
      <c r="E253" s="40">
        <f t="shared" si="25"/>
        <v>1621.59</v>
      </c>
      <c r="F253" s="40">
        <f t="shared" si="26"/>
        <v>2961.5999999999995</v>
      </c>
      <c r="G253" s="40">
        <f t="shared" si="27"/>
        <v>483516.54999999929</v>
      </c>
    </row>
    <row r="254" spans="1:7" x14ac:dyDescent="0.2">
      <c r="A254" s="38">
        <f t="shared" si="21"/>
        <v>233</v>
      </c>
      <c r="B254" s="39">
        <f t="shared" si="22"/>
        <v>49065</v>
      </c>
      <c r="C254" s="40">
        <f t="shared" si="23"/>
        <v>4583.1899999999996</v>
      </c>
      <c r="D254" s="66">
        <f t="shared" si="24"/>
        <v>4583.1899999999996</v>
      </c>
      <c r="E254" s="40">
        <f t="shared" si="25"/>
        <v>1611.72</v>
      </c>
      <c r="F254" s="40">
        <f t="shared" si="26"/>
        <v>2971.4699999999993</v>
      </c>
      <c r="G254" s="40">
        <f t="shared" si="27"/>
        <v>480545.07999999932</v>
      </c>
    </row>
    <row r="255" spans="1:7" x14ac:dyDescent="0.2">
      <c r="A255" s="38">
        <f t="shared" si="21"/>
        <v>234</v>
      </c>
      <c r="B255" s="39">
        <f t="shared" si="22"/>
        <v>49096</v>
      </c>
      <c r="C255" s="40">
        <f t="shared" si="23"/>
        <v>4583.1899999999996</v>
      </c>
      <c r="D255" s="66">
        <f t="shared" si="24"/>
        <v>4583.1899999999996</v>
      </c>
      <c r="E255" s="40">
        <f t="shared" si="25"/>
        <v>1601.82</v>
      </c>
      <c r="F255" s="40">
        <f t="shared" si="26"/>
        <v>2981.37</v>
      </c>
      <c r="G255" s="40">
        <f t="shared" si="27"/>
        <v>477563.70999999932</v>
      </c>
    </row>
    <row r="256" spans="1:7" x14ac:dyDescent="0.2">
      <c r="A256" s="38">
        <f t="shared" si="21"/>
        <v>235</v>
      </c>
      <c r="B256" s="39">
        <f t="shared" si="22"/>
        <v>49126</v>
      </c>
      <c r="C256" s="40">
        <f t="shared" si="23"/>
        <v>4583.1899999999996</v>
      </c>
      <c r="D256" s="66">
        <f t="shared" si="24"/>
        <v>4583.1899999999996</v>
      </c>
      <c r="E256" s="40">
        <f t="shared" si="25"/>
        <v>1591.88</v>
      </c>
      <c r="F256" s="40">
        <f t="shared" si="26"/>
        <v>2991.3099999999995</v>
      </c>
      <c r="G256" s="40">
        <f t="shared" si="27"/>
        <v>474572.39999999932</v>
      </c>
    </row>
    <row r="257" spans="1:7" x14ac:dyDescent="0.2">
      <c r="A257" s="38">
        <f t="shared" si="21"/>
        <v>236</v>
      </c>
      <c r="B257" s="39">
        <f t="shared" si="22"/>
        <v>49157</v>
      </c>
      <c r="C257" s="40">
        <f t="shared" si="23"/>
        <v>4583.1899999999996</v>
      </c>
      <c r="D257" s="66">
        <f t="shared" si="24"/>
        <v>4583.1899999999996</v>
      </c>
      <c r="E257" s="40">
        <f t="shared" si="25"/>
        <v>1581.91</v>
      </c>
      <c r="F257" s="40">
        <f t="shared" si="26"/>
        <v>3001.2799999999997</v>
      </c>
      <c r="G257" s="40">
        <f t="shared" si="27"/>
        <v>471571.1199999993</v>
      </c>
    </row>
    <row r="258" spans="1:7" x14ac:dyDescent="0.2">
      <c r="A258" s="38">
        <f t="shared" si="21"/>
        <v>237</v>
      </c>
      <c r="B258" s="39">
        <f t="shared" si="22"/>
        <v>49188</v>
      </c>
      <c r="C258" s="40">
        <f t="shared" si="23"/>
        <v>4583.1899999999996</v>
      </c>
      <c r="D258" s="66">
        <f t="shared" si="24"/>
        <v>4583.1899999999996</v>
      </c>
      <c r="E258" s="40">
        <f t="shared" si="25"/>
        <v>1571.9</v>
      </c>
      <c r="F258" s="40">
        <f t="shared" si="26"/>
        <v>3011.2899999999995</v>
      </c>
      <c r="G258" s="40">
        <f t="shared" si="27"/>
        <v>468559.82999999932</v>
      </c>
    </row>
    <row r="259" spans="1:7" x14ac:dyDescent="0.2">
      <c r="A259" s="38">
        <f t="shared" si="21"/>
        <v>238</v>
      </c>
      <c r="B259" s="39">
        <f t="shared" si="22"/>
        <v>49218</v>
      </c>
      <c r="C259" s="40">
        <f t="shared" si="23"/>
        <v>4583.1899999999996</v>
      </c>
      <c r="D259" s="66">
        <f t="shared" si="24"/>
        <v>4583.1899999999996</v>
      </c>
      <c r="E259" s="40">
        <f t="shared" si="25"/>
        <v>1561.87</v>
      </c>
      <c r="F259" s="40">
        <f t="shared" si="26"/>
        <v>3021.3199999999997</v>
      </c>
      <c r="G259" s="40">
        <f t="shared" si="27"/>
        <v>465538.50999999931</v>
      </c>
    </row>
    <row r="260" spans="1:7" x14ac:dyDescent="0.2">
      <c r="A260" s="38">
        <f t="shared" si="21"/>
        <v>239</v>
      </c>
      <c r="B260" s="39">
        <f t="shared" si="22"/>
        <v>49249</v>
      </c>
      <c r="C260" s="40">
        <f t="shared" si="23"/>
        <v>4583.1899999999996</v>
      </c>
      <c r="D260" s="66">
        <f t="shared" si="24"/>
        <v>4583.1899999999996</v>
      </c>
      <c r="E260" s="40">
        <f t="shared" si="25"/>
        <v>1551.8</v>
      </c>
      <c r="F260" s="40">
        <f t="shared" si="26"/>
        <v>3031.3899999999994</v>
      </c>
      <c r="G260" s="40">
        <f t="shared" si="27"/>
        <v>462507.1199999993</v>
      </c>
    </row>
    <row r="261" spans="1:7" x14ac:dyDescent="0.2">
      <c r="A261" s="38">
        <f t="shared" si="21"/>
        <v>240</v>
      </c>
      <c r="B261" s="39">
        <f t="shared" si="22"/>
        <v>49279</v>
      </c>
      <c r="C261" s="40">
        <f t="shared" si="23"/>
        <v>4583.1899999999996</v>
      </c>
      <c r="D261" s="66">
        <f t="shared" si="24"/>
        <v>4583.1899999999996</v>
      </c>
      <c r="E261" s="40">
        <f t="shared" si="25"/>
        <v>1541.69</v>
      </c>
      <c r="F261" s="40">
        <f t="shared" si="26"/>
        <v>3041.4999999999995</v>
      </c>
      <c r="G261" s="40">
        <f t="shared" si="27"/>
        <v>459465.6199999993</v>
      </c>
    </row>
    <row r="262" spans="1:7" x14ac:dyDescent="0.2">
      <c r="A262" s="38">
        <f t="shared" si="21"/>
        <v>241</v>
      </c>
      <c r="B262" s="39">
        <f t="shared" si="22"/>
        <v>49310</v>
      </c>
      <c r="C262" s="40">
        <f t="shared" si="23"/>
        <v>4583.1899999999996</v>
      </c>
      <c r="D262" s="66">
        <f t="shared" si="24"/>
        <v>4583.1899999999996</v>
      </c>
      <c r="E262" s="40">
        <f t="shared" si="25"/>
        <v>1531.55</v>
      </c>
      <c r="F262" s="40">
        <f t="shared" si="26"/>
        <v>3051.6399999999994</v>
      </c>
      <c r="G262" s="40">
        <f t="shared" si="27"/>
        <v>456413.97999999928</v>
      </c>
    </row>
    <row r="263" spans="1:7" x14ac:dyDescent="0.2">
      <c r="A263" s="38">
        <f t="shared" si="21"/>
        <v>242</v>
      </c>
      <c r="B263" s="39">
        <f t="shared" si="22"/>
        <v>49341</v>
      </c>
      <c r="C263" s="40">
        <f t="shared" si="23"/>
        <v>4583.1899999999996</v>
      </c>
      <c r="D263" s="66">
        <f t="shared" si="24"/>
        <v>4583.1899999999996</v>
      </c>
      <c r="E263" s="40">
        <f t="shared" si="25"/>
        <v>1521.38</v>
      </c>
      <c r="F263" s="40">
        <f t="shared" si="26"/>
        <v>3061.8099999999995</v>
      </c>
      <c r="G263" s="40">
        <f t="shared" si="27"/>
        <v>453352.16999999929</v>
      </c>
    </row>
    <row r="264" spans="1:7" x14ac:dyDescent="0.2">
      <c r="A264" s="38">
        <f t="shared" si="21"/>
        <v>243</v>
      </c>
      <c r="B264" s="39">
        <f t="shared" si="22"/>
        <v>49369</v>
      </c>
      <c r="C264" s="40">
        <f t="shared" si="23"/>
        <v>4583.1899999999996</v>
      </c>
      <c r="D264" s="66">
        <f t="shared" si="24"/>
        <v>4583.1899999999996</v>
      </c>
      <c r="E264" s="40">
        <f t="shared" si="25"/>
        <v>1511.17</v>
      </c>
      <c r="F264" s="40">
        <f t="shared" si="26"/>
        <v>3072.0199999999995</v>
      </c>
      <c r="G264" s="40">
        <f t="shared" si="27"/>
        <v>450280.14999999927</v>
      </c>
    </row>
    <row r="265" spans="1:7" x14ac:dyDescent="0.2">
      <c r="A265" s="38">
        <f t="shared" si="21"/>
        <v>244</v>
      </c>
      <c r="B265" s="39">
        <f t="shared" si="22"/>
        <v>49400</v>
      </c>
      <c r="C265" s="40">
        <f t="shared" si="23"/>
        <v>4583.1899999999996</v>
      </c>
      <c r="D265" s="66">
        <f t="shared" si="24"/>
        <v>4583.1899999999996</v>
      </c>
      <c r="E265" s="40">
        <f t="shared" si="25"/>
        <v>1500.93</v>
      </c>
      <c r="F265" s="40">
        <f t="shared" si="26"/>
        <v>3082.2599999999993</v>
      </c>
      <c r="G265" s="40">
        <f t="shared" si="27"/>
        <v>447197.88999999926</v>
      </c>
    </row>
    <row r="266" spans="1:7" x14ac:dyDescent="0.2">
      <c r="A266" s="38">
        <f t="shared" si="21"/>
        <v>245</v>
      </c>
      <c r="B266" s="39">
        <f t="shared" si="22"/>
        <v>49430</v>
      </c>
      <c r="C266" s="40">
        <f t="shared" si="23"/>
        <v>4583.1899999999996</v>
      </c>
      <c r="D266" s="66">
        <f t="shared" si="24"/>
        <v>4583.1899999999996</v>
      </c>
      <c r="E266" s="40">
        <f t="shared" si="25"/>
        <v>1490.66</v>
      </c>
      <c r="F266" s="40">
        <f t="shared" si="26"/>
        <v>3092.5299999999997</v>
      </c>
      <c r="G266" s="40">
        <f t="shared" si="27"/>
        <v>444105.35999999923</v>
      </c>
    </row>
    <row r="267" spans="1:7" x14ac:dyDescent="0.2">
      <c r="A267" s="38">
        <f t="shared" si="21"/>
        <v>246</v>
      </c>
      <c r="B267" s="39">
        <f t="shared" si="22"/>
        <v>49461</v>
      </c>
      <c r="C267" s="40">
        <f t="shared" si="23"/>
        <v>4583.1899999999996</v>
      </c>
      <c r="D267" s="66">
        <f t="shared" si="24"/>
        <v>4583.1899999999996</v>
      </c>
      <c r="E267" s="40">
        <f t="shared" si="25"/>
        <v>1480.35</v>
      </c>
      <c r="F267" s="40">
        <f t="shared" si="26"/>
        <v>3102.8399999999997</v>
      </c>
      <c r="G267" s="40">
        <f t="shared" si="27"/>
        <v>441002.5199999992</v>
      </c>
    </row>
    <row r="268" spans="1:7" x14ac:dyDescent="0.2">
      <c r="A268" s="38">
        <f t="shared" si="21"/>
        <v>247</v>
      </c>
      <c r="B268" s="39">
        <f t="shared" si="22"/>
        <v>49491</v>
      </c>
      <c r="C268" s="40">
        <f t="shared" si="23"/>
        <v>4583.1899999999996</v>
      </c>
      <c r="D268" s="66">
        <f t="shared" si="24"/>
        <v>4583.1899999999996</v>
      </c>
      <c r="E268" s="40">
        <f t="shared" si="25"/>
        <v>1470.01</v>
      </c>
      <c r="F268" s="40">
        <f t="shared" si="26"/>
        <v>3113.1799999999994</v>
      </c>
      <c r="G268" s="40">
        <f t="shared" si="27"/>
        <v>437889.33999999921</v>
      </c>
    </row>
    <row r="269" spans="1:7" x14ac:dyDescent="0.2">
      <c r="A269" s="38">
        <f t="shared" si="21"/>
        <v>248</v>
      </c>
      <c r="B269" s="39">
        <f t="shared" si="22"/>
        <v>49522</v>
      </c>
      <c r="C269" s="40">
        <f t="shared" si="23"/>
        <v>4583.1899999999996</v>
      </c>
      <c r="D269" s="66">
        <f t="shared" si="24"/>
        <v>4583.1899999999996</v>
      </c>
      <c r="E269" s="40">
        <f t="shared" si="25"/>
        <v>1459.63</v>
      </c>
      <c r="F269" s="40">
        <f t="shared" si="26"/>
        <v>3123.5599999999995</v>
      </c>
      <c r="G269" s="40">
        <f t="shared" si="27"/>
        <v>434765.77999999921</v>
      </c>
    </row>
    <row r="270" spans="1:7" x14ac:dyDescent="0.2">
      <c r="A270" s="38">
        <f t="shared" si="21"/>
        <v>249</v>
      </c>
      <c r="B270" s="39">
        <f t="shared" si="22"/>
        <v>49553</v>
      </c>
      <c r="C270" s="40">
        <f t="shared" si="23"/>
        <v>4583.1899999999996</v>
      </c>
      <c r="D270" s="66">
        <f t="shared" si="24"/>
        <v>4583.1899999999996</v>
      </c>
      <c r="E270" s="40">
        <f t="shared" si="25"/>
        <v>1449.22</v>
      </c>
      <c r="F270" s="40">
        <f t="shared" si="26"/>
        <v>3133.9699999999993</v>
      </c>
      <c r="G270" s="40">
        <f t="shared" si="27"/>
        <v>431631.80999999924</v>
      </c>
    </row>
    <row r="271" spans="1:7" x14ac:dyDescent="0.2">
      <c r="A271" s="38">
        <f t="shared" si="21"/>
        <v>250</v>
      </c>
      <c r="B271" s="39">
        <f t="shared" si="22"/>
        <v>49583</v>
      </c>
      <c r="C271" s="40">
        <f t="shared" si="23"/>
        <v>4583.1899999999996</v>
      </c>
      <c r="D271" s="66">
        <f t="shared" si="24"/>
        <v>4583.1899999999996</v>
      </c>
      <c r="E271" s="40">
        <f t="shared" si="25"/>
        <v>1438.77</v>
      </c>
      <c r="F271" s="40">
        <f t="shared" si="26"/>
        <v>3144.4199999999996</v>
      </c>
      <c r="G271" s="40">
        <f t="shared" si="27"/>
        <v>428487.38999999926</v>
      </c>
    </row>
    <row r="272" spans="1:7" x14ac:dyDescent="0.2">
      <c r="A272" s="38">
        <f t="shared" si="21"/>
        <v>251</v>
      </c>
      <c r="B272" s="39">
        <f t="shared" si="22"/>
        <v>49614</v>
      </c>
      <c r="C272" s="40">
        <f t="shared" si="23"/>
        <v>4583.1899999999996</v>
      </c>
      <c r="D272" s="66">
        <f t="shared" si="24"/>
        <v>4583.1899999999996</v>
      </c>
      <c r="E272" s="40">
        <f t="shared" si="25"/>
        <v>1428.29</v>
      </c>
      <c r="F272" s="40">
        <f t="shared" si="26"/>
        <v>3154.8999999999996</v>
      </c>
      <c r="G272" s="40">
        <f t="shared" si="27"/>
        <v>425332.48999999923</v>
      </c>
    </row>
    <row r="273" spans="1:7" x14ac:dyDescent="0.2">
      <c r="A273" s="38">
        <f t="shared" si="21"/>
        <v>252</v>
      </c>
      <c r="B273" s="39">
        <f t="shared" si="22"/>
        <v>49644</v>
      </c>
      <c r="C273" s="40">
        <f t="shared" si="23"/>
        <v>4583.1899999999996</v>
      </c>
      <c r="D273" s="66">
        <f t="shared" si="24"/>
        <v>4583.1899999999996</v>
      </c>
      <c r="E273" s="40">
        <f t="shared" si="25"/>
        <v>1417.77</v>
      </c>
      <c r="F273" s="40">
        <f t="shared" si="26"/>
        <v>3165.4199999999996</v>
      </c>
      <c r="G273" s="40">
        <f t="shared" si="27"/>
        <v>422167.06999999925</v>
      </c>
    </row>
    <row r="274" spans="1:7" x14ac:dyDescent="0.2">
      <c r="A274" s="38">
        <f t="shared" si="21"/>
        <v>253</v>
      </c>
      <c r="B274" s="39">
        <f t="shared" si="22"/>
        <v>49675</v>
      </c>
      <c r="C274" s="40">
        <f t="shared" si="23"/>
        <v>4583.1899999999996</v>
      </c>
      <c r="D274" s="66">
        <f t="shared" si="24"/>
        <v>4583.1899999999996</v>
      </c>
      <c r="E274" s="40">
        <f t="shared" si="25"/>
        <v>1407.22</v>
      </c>
      <c r="F274" s="40">
        <f t="shared" si="26"/>
        <v>3175.9699999999993</v>
      </c>
      <c r="G274" s="40">
        <f t="shared" si="27"/>
        <v>418991.09999999928</v>
      </c>
    </row>
    <row r="275" spans="1:7" x14ac:dyDescent="0.2">
      <c r="A275" s="38">
        <f t="shared" si="21"/>
        <v>254</v>
      </c>
      <c r="B275" s="39">
        <f t="shared" si="22"/>
        <v>49706</v>
      </c>
      <c r="C275" s="40">
        <f t="shared" si="23"/>
        <v>4583.1899999999996</v>
      </c>
      <c r="D275" s="66">
        <f t="shared" si="24"/>
        <v>4583.1899999999996</v>
      </c>
      <c r="E275" s="40">
        <f t="shared" si="25"/>
        <v>1396.64</v>
      </c>
      <c r="F275" s="40">
        <f t="shared" si="26"/>
        <v>3186.5499999999993</v>
      </c>
      <c r="G275" s="40">
        <f t="shared" si="27"/>
        <v>415804.54999999929</v>
      </c>
    </row>
    <row r="276" spans="1:7" x14ac:dyDescent="0.2">
      <c r="A276" s="38">
        <f t="shared" si="21"/>
        <v>255</v>
      </c>
      <c r="B276" s="39">
        <f t="shared" si="22"/>
        <v>49735</v>
      </c>
      <c r="C276" s="40">
        <f t="shared" si="23"/>
        <v>4583.1899999999996</v>
      </c>
      <c r="D276" s="66">
        <f t="shared" si="24"/>
        <v>4583.1899999999996</v>
      </c>
      <c r="E276" s="40">
        <f t="shared" si="25"/>
        <v>1386.02</v>
      </c>
      <c r="F276" s="40">
        <f t="shared" si="26"/>
        <v>3197.1699999999996</v>
      </c>
      <c r="G276" s="40">
        <f t="shared" si="27"/>
        <v>412607.37999999931</v>
      </c>
    </row>
    <row r="277" spans="1:7" x14ac:dyDescent="0.2">
      <c r="A277" s="38">
        <f t="shared" si="21"/>
        <v>256</v>
      </c>
      <c r="B277" s="39">
        <f t="shared" si="22"/>
        <v>49766</v>
      </c>
      <c r="C277" s="40">
        <f t="shared" si="23"/>
        <v>4583.1899999999996</v>
      </c>
      <c r="D277" s="66">
        <f t="shared" si="24"/>
        <v>4583.1899999999996</v>
      </c>
      <c r="E277" s="40">
        <f t="shared" si="25"/>
        <v>1375.36</v>
      </c>
      <c r="F277" s="40">
        <f t="shared" si="26"/>
        <v>3207.83</v>
      </c>
      <c r="G277" s="40">
        <f t="shared" si="27"/>
        <v>409399.54999999929</v>
      </c>
    </row>
    <row r="278" spans="1:7" x14ac:dyDescent="0.2">
      <c r="A278" s="38">
        <f t="shared" ref="A278:A341" si="28">IF(G277="","",IF(roundOpt,IF(OR(A277&gt;=nper,ROUND(G277,2)&lt;=0),"",A277+1),IF(OR(A277&gt;=nper,G277&lt;=0),"",A277+1)))</f>
        <v>257</v>
      </c>
      <c r="B278" s="39">
        <f t="shared" ref="B278:B341" si="29">IF(A278="","",IF(OR(periods_per_year=26,periods_per_year=52),IF(periods_per_year=26,IF(A278=1,fpdate,B277+14),IF(periods_per_year=52,IF(A278=1,fpdate,B277+7),"n/a")),IF(periods_per_year=24,DATE(YEAR(fpdate),MONTH(fpdate)+(A278-1)/2+IF(AND(DAY(fpdate)&gt;=15,MOD(A278,2)=0),1,0),IF(MOD(A278,2)=0,IF(DAY(fpdate)&gt;=15,DAY(fpdate)-14,DAY(fpdate)+14),DAY(fpdate))),IF(DAY(DATE(YEAR(fpdate),MONTH(fpdate)+(A278-1)*months_per_period,DAY(fpdate)))&lt;&gt;DAY(fpdate),DATE(YEAR(fpdate),MONTH(fpdate)+(A278-1)*months_per_period+1,0),DATE(YEAR(fpdate),MONTH(fpdate)+(A278-1)*months_per_period,DAY(fpdate))))))</f>
        <v>49796</v>
      </c>
      <c r="C278" s="40">
        <f t="shared" ref="C278:C341" si="30">IF(A278="","",IF(roundOpt,IF(OR(A278=nper,payment&gt;ROUND((1+rate)*G277,2)),ROUND((1+rate)*G277,2),payment),IF(OR(A278=nper,payment&gt;(1+rate)*G277),(1+rate)*G277,payment)))</f>
        <v>4583.1899999999996</v>
      </c>
      <c r="D278" s="66">
        <f t="shared" ref="D278:D341" si="31">C278</f>
        <v>4583.1899999999996</v>
      </c>
      <c r="E278" s="40">
        <f t="shared" si="25"/>
        <v>1364.67</v>
      </c>
      <c r="F278" s="40">
        <f t="shared" si="26"/>
        <v>3218.5199999999995</v>
      </c>
      <c r="G278" s="40">
        <f t="shared" si="27"/>
        <v>406181.02999999927</v>
      </c>
    </row>
    <row r="279" spans="1:7" x14ac:dyDescent="0.2">
      <c r="A279" s="38">
        <f t="shared" si="28"/>
        <v>258</v>
      </c>
      <c r="B279" s="39">
        <f t="shared" si="29"/>
        <v>49827</v>
      </c>
      <c r="C279" s="40">
        <f t="shared" si="30"/>
        <v>4583.1899999999996</v>
      </c>
      <c r="D279" s="66">
        <f t="shared" si="31"/>
        <v>4583.1899999999996</v>
      </c>
      <c r="E279" s="40">
        <f t="shared" ref="E279:E342" si="32">IF(A279="","",IF(AND(A279=1,pmtType=1),0,IF(roundOpt,ROUND(rate*G278,2),rate*G278)))</f>
        <v>1353.94</v>
      </c>
      <c r="F279" s="40">
        <f t="shared" ref="F279:F342" si="33">IF(A279="","",D279-E279)</f>
        <v>3229.2499999999995</v>
      </c>
      <c r="G279" s="40">
        <f t="shared" ref="G279:G342" si="34">IF(A279="","",G278-F279)</f>
        <v>402951.77999999927</v>
      </c>
    </row>
    <row r="280" spans="1:7" x14ac:dyDescent="0.2">
      <c r="A280" s="38">
        <f t="shared" si="28"/>
        <v>259</v>
      </c>
      <c r="B280" s="39">
        <f t="shared" si="29"/>
        <v>49857</v>
      </c>
      <c r="C280" s="40">
        <f t="shared" si="30"/>
        <v>4583.1899999999996</v>
      </c>
      <c r="D280" s="66">
        <f t="shared" si="31"/>
        <v>4583.1899999999996</v>
      </c>
      <c r="E280" s="40">
        <f t="shared" si="32"/>
        <v>1343.17</v>
      </c>
      <c r="F280" s="40">
        <f t="shared" si="33"/>
        <v>3240.0199999999995</v>
      </c>
      <c r="G280" s="40">
        <f t="shared" si="34"/>
        <v>399711.75999999925</v>
      </c>
    </row>
    <row r="281" spans="1:7" x14ac:dyDescent="0.2">
      <c r="A281" s="38">
        <f t="shared" si="28"/>
        <v>260</v>
      </c>
      <c r="B281" s="39">
        <f t="shared" si="29"/>
        <v>49888</v>
      </c>
      <c r="C281" s="40">
        <f t="shared" si="30"/>
        <v>4583.1899999999996</v>
      </c>
      <c r="D281" s="66">
        <f t="shared" si="31"/>
        <v>4583.1899999999996</v>
      </c>
      <c r="E281" s="40">
        <f t="shared" si="32"/>
        <v>1332.37</v>
      </c>
      <c r="F281" s="40">
        <f t="shared" si="33"/>
        <v>3250.8199999999997</v>
      </c>
      <c r="G281" s="40">
        <f t="shared" si="34"/>
        <v>396460.93999999925</v>
      </c>
    </row>
    <row r="282" spans="1:7" x14ac:dyDescent="0.2">
      <c r="A282" s="38">
        <f t="shared" si="28"/>
        <v>261</v>
      </c>
      <c r="B282" s="39">
        <f t="shared" si="29"/>
        <v>49919</v>
      </c>
      <c r="C282" s="40">
        <f t="shared" si="30"/>
        <v>4583.1899999999996</v>
      </c>
      <c r="D282" s="66">
        <f t="shared" si="31"/>
        <v>4583.1899999999996</v>
      </c>
      <c r="E282" s="40">
        <f t="shared" si="32"/>
        <v>1321.54</v>
      </c>
      <c r="F282" s="40">
        <f t="shared" si="33"/>
        <v>3261.6499999999996</v>
      </c>
      <c r="G282" s="40">
        <f t="shared" si="34"/>
        <v>393199.28999999922</v>
      </c>
    </row>
    <row r="283" spans="1:7" x14ac:dyDescent="0.2">
      <c r="A283" s="38">
        <f t="shared" si="28"/>
        <v>262</v>
      </c>
      <c r="B283" s="39">
        <f t="shared" si="29"/>
        <v>49949</v>
      </c>
      <c r="C283" s="40">
        <f t="shared" si="30"/>
        <v>4583.1899999999996</v>
      </c>
      <c r="D283" s="66">
        <f t="shared" si="31"/>
        <v>4583.1899999999996</v>
      </c>
      <c r="E283" s="40">
        <f t="shared" si="32"/>
        <v>1310.6600000000001</v>
      </c>
      <c r="F283" s="40">
        <f t="shared" si="33"/>
        <v>3272.5299999999997</v>
      </c>
      <c r="G283" s="40">
        <f t="shared" si="34"/>
        <v>389926.75999999919</v>
      </c>
    </row>
    <row r="284" spans="1:7" x14ac:dyDescent="0.2">
      <c r="A284" s="38">
        <f t="shared" si="28"/>
        <v>263</v>
      </c>
      <c r="B284" s="39">
        <f t="shared" si="29"/>
        <v>49980</v>
      </c>
      <c r="C284" s="40">
        <f t="shared" si="30"/>
        <v>4583.1899999999996</v>
      </c>
      <c r="D284" s="66">
        <f t="shared" si="31"/>
        <v>4583.1899999999996</v>
      </c>
      <c r="E284" s="40">
        <f t="shared" si="32"/>
        <v>1299.76</v>
      </c>
      <c r="F284" s="40">
        <f t="shared" si="33"/>
        <v>3283.4299999999994</v>
      </c>
      <c r="G284" s="40">
        <f t="shared" si="34"/>
        <v>386643.3299999992</v>
      </c>
    </row>
    <row r="285" spans="1:7" x14ac:dyDescent="0.2">
      <c r="A285" s="38">
        <f t="shared" si="28"/>
        <v>264</v>
      </c>
      <c r="B285" s="39">
        <f t="shared" si="29"/>
        <v>50010</v>
      </c>
      <c r="C285" s="40">
        <f t="shared" si="30"/>
        <v>4583.1899999999996</v>
      </c>
      <c r="D285" s="66">
        <f t="shared" si="31"/>
        <v>4583.1899999999996</v>
      </c>
      <c r="E285" s="40">
        <f t="shared" si="32"/>
        <v>1288.81</v>
      </c>
      <c r="F285" s="40">
        <f t="shared" si="33"/>
        <v>3294.3799999999997</v>
      </c>
      <c r="G285" s="40">
        <f t="shared" si="34"/>
        <v>383348.9499999992</v>
      </c>
    </row>
    <row r="286" spans="1:7" x14ac:dyDescent="0.2">
      <c r="A286" s="38">
        <f t="shared" si="28"/>
        <v>265</v>
      </c>
      <c r="B286" s="39">
        <f t="shared" si="29"/>
        <v>50041</v>
      </c>
      <c r="C286" s="40">
        <f t="shared" si="30"/>
        <v>4583.1899999999996</v>
      </c>
      <c r="D286" s="66">
        <f t="shared" si="31"/>
        <v>4583.1899999999996</v>
      </c>
      <c r="E286" s="40">
        <f t="shared" si="32"/>
        <v>1277.83</v>
      </c>
      <c r="F286" s="40">
        <f t="shared" si="33"/>
        <v>3305.3599999999997</v>
      </c>
      <c r="G286" s="40">
        <f t="shared" si="34"/>
        <v>380043.58999999921</v>
      </c>
    </row>
    <row r="287" spans="1:7" x14ac:dyDescent="0.2">
      <c r="A287" s="38">
        <f t="shared" si="28"/>
        <v>266</v>
      </c>
      <c r="B287" s="39">
        <f t="shared" si="29"/>
        <v>50072</v>
      </c>
      <c r="C287" s="40">
        <f t="shared" si="30"/>
        <v>4583.1899999999996</v>
      </c>
      <c r="D287" s="66">
        <f t="shared" si="31"/>
        <v>4583.1899999999996</v>
      </c>
      <c r="E287" s="40">
        <f t="shared" si="32"/>
        <v>1266.81</v>
      </c>
      <c r="F287" s="40">
        <f t="shared" si="33"/>
        <v>3316.3799999999997</v>
      </c>
      <c r="G287" s="40">
        <f t="shared" si="34"/>
        <v>376727.20999999921</v>
      </c>
    </row>
    <row r="288" spans="1:7" x14ac:dyDescent="0.2">
      <c r="A288" s="38">
        <f t="shared" si="28"/>
        <v>267</v>
      </c>
      <c r="B288" s="39">
        <f t="shared" si="29"/>
        <v>50100</v>
      </c>
      <c r="C288" s="40">
        <f t="shared" si="30"/>
        <v>4583.1899999999996</v>
      </c>
      <c r="D288" s="66">
        <f t="shared" si="31"/>
        <v>4583.1899999999996</v>
      </c>
      <c r="E288" s="40">
        <f t="shared" si="32"/>
        <v>1255.76</v>
      </c>
      <c r="F288" s="40">
        <f t="shared" si="33"/>
        <v>3327.4299999999994</v>
      </c>
      <c r="G288" s="40">
        <f t="shared" si="34"/>
        <v>373399.77999999921</v>
      </c>
    </row>
    <row r="289" spans="1:7" x14ac:dyDescent="0.2">
      <c r="A289" s="38">
        <f t="shared" si="28"/>
        <v>268</v>
      </c>
      <c r="B289" s="39">
        <f t="shared" si="29"/>
        <v>50131</v>
      </c>
      <c r="C289" s="40">
        <f t="shared" si="30"/>
        <v>4583.1899999999996</v>
      </c>
      <c r="D289" s="66">
        <f t="shared" si="31"/>
        <v>4583.1899999999996</v>
      </c>
      <c r="E289" s="40">
        <f t="shared" si="32"/>
        <v>1244.67</v>
      </c>
      <c r="F289" s="40">
        <f t="shared" si="33"/>
        <v>3338.5199999999995</v>
      </c>
      <c r="G289" s="40">
        <f t="shared" si="34"/>
        <v>370061.25999999919</v>
      </c>
    </row>
    <row r="290" spans="1:7" x14ac:dyDescent="0.2">
      <c r="A290" s="38">
        <f t="shared" si="28"/>
        <v>269</v>
      </c>
      <c r="B290" s="39">
        <f t="shared" si="29"/>
        <v>50161</v>
      </c>
      <c r="C290" s="40">
        <f t="shared" si="30"/>
        <v>4583.1899999999996</v>
      </c>
      <c r="D290" s="66">
        <f t="shared" si="31"/>
        <v>4583.1899999999996</v>
      </c>
      <c r="E290" s="40">
        <f t="shared" si="32"/>
        <v>1233.54</v>
      </c>
      <c r="F290" s="40">
        <f t="shared" si="33"/>
        <v>3349.6499999999996</v>
      </c>
      <c r="G290" s="40">
        <f t="shared" si="34"/>
        <v>366711.60999999917</v>
      </c>
    </row>
    <row r="291" spans="1:7" x14ac:dyDescent="0.2">
      <c r="A291" s="38">
        <f t="shared" si="28"/>
        <v>270</v>
      </c>
      <c r="B291" s="39">
        <f t="shared" si="29"/>
        <v>50192</v>
      </c>
      <c r="C291" s="40">
        <f t="shared" si="30"/>
        <v>4583.1899999999996</v>
      </c>
      <c r="D291" s="66">
        <f t="shared" si="31"/>
        <v>4583.1899999999996</v>
      </c>
      <c r="E291" s="40">
        <f t="shared" si="32"/>
        <v>1222.3699999999999</v>
      </c>
      <c r="F291" s="40">
        <f t="shared" si="33"/>
        <v>3360.8199999999997</v>
      </c>
      <c r="G291" s="40">
        <f t="shared" si="34"/>
        <v>363350.78999999916</v>
      </c>
    </row>
    <row r="292" spans="1:7" x14ac:dyDescent="0.2">
      <c r="A292" s="38">
        <f t="shared" si="28"/>
        <v>271</v>
      </c>
      <c r="B292" s="39">
        <f t="shared" si="29"/>
        <v>50222</v>
      </c>
      <c r="C292" s="40">
        <f t="shared" si="30"/>
        <v>4583.1899999999996</v>
      </c>
      <c r="D292" s="66">
        <f t="shared" si="31"/>
        <v>4583.1899999999996</v>
      </c>
      <c r="E292" s="40">
        <f t="shared" si="32"/>
        <v>1211.17</v>
      </c>
      <c r="F292" s="40">
        <f t="shared" si="33"/>
        <v>3372.0199999999995</v>
      </c>
      <c r="G292" s="40">
        <f t="shared" si="34"/>
        <v>359978.76999999915</v>
      </c>
    </row>
    <row r="293" spans="1:7" x14ac:dyDescent="0.2">
      <c r="A293" s="38">
        <f t="shared" si="28"/>
        <v>272</v>
      </c>
      <c r="B293" s="39">
        <f t="shared" si="29"/>
        <v>50253</v>
      </c>
      <c r="C293" s="40">
        <f t="shared" si="30"/>
        <v>4583.1899999999996</v>
      </c>
      <c r="D293" s="66">
        <f t="shared" si="31"/>
        <v>4583.1899999999996</v>
      </c>
      <c r="E293" s="40">
        <f t="shared" si="32"/>
        <v>1199.93</v>
      </c>
      <c r="F293" s="40">
        <f t="shared" si="33"/>
        <v>3383.2599999999993</v>
      </c>
      <c r="G293" s="40">
        <f t="shared" si="34"/>
        <v>356595.50999999914</v>
      </c>
    </row>
    <row r="294" spans="1:7" x14ac:dyDescent="0.2">
      <c r="A294" s="38">
        <f t="shared" si="28"/>
        <v>273</v>
      </c>
      <c r="B294" s="39">
        <f t="shared" si="29"/>
        <v>50284</v>
      </c>
      <c r="C294" s="40">
        <f t="shared" si="30"/>
        <v>4583.1899999999996</v>
      </c>
      <c r="D294" s="66">
        <f t="shared" si="31"/>
        <v>4583.1899999999996</v>
      </c>
      <c r="E294" s="40">
        <f t="shared" si="32"/>
        <v>1188.6500000000001</v>
      </c>
      <c r="F294" s="40">
        <f t="shared" si="33"/>
        <v>3394.5399999999995</v>
      </c>
      <c r="G294" s="40">
        <f t="shared" si="34"/>
        <v>353200.96999999916</v>
      </c>
    </row>
    <row r="295" spans="1:7" x14ac:dyDescent="0.2">
      <c r="A295" s="38">
        <f t="shared" si="28"/>
        <v>274</v>
      </c>
      <c r="B295" s="39">
        <f t="shared" si="29"/>
        <v>50314</v>
      </c>
      <c r="C295" s="40">
        <f t="shared" si="30"/>
        <v>4583.1899999999996</v>
      </c>
      <c r="D295" s="66">
        <f t="shared" si="31"/>
        <v>4583.1899999999996</v>
      </c>
      <c r="E295" s="40">
        <f t="shared" si="32"/>
        <v>1177.3399999999999</v>
      </c>
      <c r="F295" s="40">
        <f t="shared" si="33"/>
        <v>3405.8499999999995</v>
      </c>
      <c r="G295" s="40">
        <f t="shared" si="34"/>
        <v>349795.11999999918</v>
      </c>
    </row>
    <row r="296" spans="1:7" x14ac:dyDescent="0.2">
      <c r="A296" s="38">
        <f t="shared" si="28"/>
        <v>275</v>
      </c>
      <c r="B296" s="39">
        <f t="shared" si="29"/>
        <v>50345</v>
      </c>
      <c r="C296" s="40">
        <f t="shared" si="30"/>
        <v>4583.1899999999996</v>
      </c>
      <c r="D296" s="66">
        <f t="shared" si="31"/>
        <v>4583.1899999999996</v>
      </c>
      <c r="E296" s="40">
        <f t="shared" si="32"/>
        <v>1165.98</v>
      </c>
      <c r="F296" s="40">
        <f t="shared" si="33"/>
        <v>3417.2099999999996</v>
      </c>
      <c r="G296" s="40">
        <f t="shared" si="34"/>
        <v>346377.90999999916</v>
      </c>
    </row>
    <row r="297" spans="1:7" x14ac:dyDescent="0.2">
      <c r="A297" s="38">
        <f t="shared" si="28"/>
        <v>276</v>
      </c>
      <c r="B297" s="39">
        <f t="shared" si="29"/>
        <v>50375</v>
      </c>
      <c r="C297" s="40">
        <f t="shared" si="30"/>
        <v>4583.1899999999996</v>
      </c>
      <c r="D297" s="66">
        <f t="shared" si="31"/>
        <v>4583.1899999999996</v>
      </c>
      <c r="E297" s="40">
        <f t="shared" si="32"/>
        <v>1154.5899999999999</v>
      </c>
      <c r="F297" s="40">
        <f t="shared" si="33"/>
        <v>3428.5999999999995</v>
      </c>
      <c r="G297" s="40">
        <f t="shared" si="34"/>
        <v>342949.30999999918</v>
      </c>
    </row>
    <row r="298" spans="1:7" x14ac:dyDescent="0.2">
      <c r="A298" s="38">
        <f t="shared" si="28"/>
        <v>277</v>
      </c>
      <c r="B298" s="39">
        <f t="shared" si="29"/>
        <v>50406</v>
      </c>
      <c r="C298" s="40">
        <f t="shared" si="30"/>
        <v>4583.1899999999996</v>
      </c>
      <c r="D298" s="66">
        <f t="shared" si="31"/>
        <v>4583.1899999999996</v>
      </c>
      <c r="E298" s="40">
        <f t="shared" si="32"/>
        <v>1143.1600000000001</v>
      </c>
      <c r="F298" s="40">
        <f t="shared" si="33"/>
        <v>3440.0299999999997</v>
      </c>
      <c r="G298" s="40">
        <f t="shared" si="34"/>
        <v>339509.27999999915</v>
      </c>
    </row>
    <row r="299" spans="1:7" x14ac:dyDescent="0.2">
      <c r="A299" s="38">
        <f t="shared" si="28"/>
        <v>278</v>
      </c>
      <c r="B299" s="39">
        <f t="shared" si="29"/>
        <v>50437</v>
      </c>
      <c r="C299" s="40">
        <f t="shared" si="30"/>
        <v>4583.1899999999996</v>
      </c>
      <c r="D299" s="66">
        <f t="shared" si="31"/>
        <v>4583.1899999999996</v>
      </c>
      <c r="E299" s="40">
        <f t="shared" si="32"/>
        <v>1131.7</v>
      </c>
      <c r="F299" s="40">
        <f t="shared" si="33"/>
        <v>3451.49</v>
      </c>
      <c r="G299" s="40">
        <f t="shared" si="34"/>
        <v>336057.78999999916</v>
      </c>
    </row>
    <row r="300" spans="1:7" x14ac:dyDescent="0.2">
      <c r="A300" s="38">
        <f t="shared" si="28"/>
        <v>279</v>
      </c>
      <c r="B300" s="39">
        <f t="shared" si="29"/>
        <v>50465</v>
      </c>
      <c r="C300" s="40">
        <f t="shared" si="30"/>
        <v>4583.1899999999996</v>
      </c>
      <c r="D300" s="66">
        <f t="shared" si="31"/>
        <v>4583.1899999999996</v>
      </c>
      <c r="E300" s="40">
        <f t="shared" si="32"/>
        <v>1120.19</v>
      </c>
      <c r="F300" s="40">
        <f t="shared" si="33"/>
        <v>3462.9999999999995</v>
      </c>
      <c r="G300" s="40">
        <f t="shared" si="34"/>
        <v>332594.78999999916</v>
      </c>
    </row>
    <row r="301" spans="1:7" x14ac:dyDescent="0.2">
      <c r="A301" s="38">
        <f t="shared" si="28"/>
        <v>280</v>
      </c>
      <c r="B301" s="39">
        <f t="shared" si="29"/>
        <v>50496</v>
      </c>
      <c r="C301" s="40">
        <f t="shared" si="30"/>
        <v>4583.1899999999996</v>
      </c>
      <c r="D301" s="66">
        <f t="shared" si="31"/>
        <v>4583.1899999999996</v>
      </c>
      <c r="E301" s="40">
        <f t="shared" si="32"/>
        <v>1108.6500000000001</v>
      </c>
      <c r="F301" s="40">
        <f t="shared" si="33"/>
        <v>3474.5399999999995</v>
      </c>
      <c r="G301" s="40">
        <f t="shared" si="34"/>
        <v>329120.24999999919</v>
      </c>
    </row>
    <row r="302" spans="1:7" x14ac:dyDescent="0.2">
      <c r="A302" s="38">
        <f t="shared" si="28"/>
        <v>281</v>
      </c>
      <c r="B302" s="39">
        <f t="shared" si="29"/>
        <v>50526</v>
      </c>
      <c r="C302" s="40">
        <f t="shared" si="30"/>
        <v>4583.1899999999996</v>
      </c>
      <c r="D302" s="66">
        <f t="shared" si="31"/>
        <v>4583.1899999999996</v>
      </c>
      <c r="E302" s="40">
        <f t="shared" si="32"/>
        <v>1097.07</v>
      </c>
      <c r="F302" s="40">
        <f t="shared" si="33"/>
        <v>3486.12</v>
      </c>
      <c r="G302" s="40">
        <f t="shared" si="34"/>
        <v>325634.12999999919</v>
      </c>
    </row>
    <row r="303" spans="1:7" x14ac:dyDescent="0.2">
      <c r="A303" s="38">
        <f t="shared" si="28"/>
        <v>282</v>
      </c>
      <c r="B303" s="39">
        <f t="shared" si="29"/>
        <v>50557</v>
      </c>
      <c r="C303" s="40">
        <f t="shared" si="30"/>
        <v>4583.1899999999996</v>
      </c>
      <c r="D303" s="66">
        <f t="shared" si="31"/>
        <v>4583.1899999999996</v>
      </c>
      <c r="E303" s="40">
        <f t="shared" si="32"/>
        <v>1085.45</v>
      </c>
      <c r="F303" s="40">
        <f t="shared" si="33"/>
        <v>3497.74</v>
      </c>
      <c r="G303" s="40">
        <f t="shared" si="34"/>
        <v>322136.3899999992</v>
      </c>
    </row>
    <row r="304" spans="1:7" x14ac:dyDescent="0.2">
      <c r="A304" s="38">
        <f t="shared" si="28"/>
        <v>283</v>
      </c>
      <c r="B304" s="39">
        <f t="shared" si="29"/>
        <v>50587</v>
      </c>
      <c r="C304" s="40">
        <f t="shared" si="30"/>
        <v>4583.1899999999996</v>
      </c>
      <c r="D304" s="66">
        <f t="shared" si="31"/>
        <v>4583.1899999999996</v>
      </c>
      <c r="E304" s="40">
        <f t="shared" si="32"/>
        <v>1073.79</v>
      </c>
      <c r="F304" s="40">
        <f t="shared" si="33"/>
        <v>3509.3999999999996</v>
      </c>
      <c r="G304" s="40">
        <f t="shared" si="34"/>
        <v>318626.98999999918</v>
      </c>
    </row>
    <row r="305" spans="1:7" x14ac:dyDescent="0.2">
      <c r="A305" s="38">
        <f t="shared" si="28"/>
        <v>284</v>
      </c>
      <c r="B305" s="39">
        <f t="shared" si="29"/>
        <v>50618</v>
      </c>
      <c r="C305" s="40">
        <f t="shared" si="30"/>
        <v>4583.1899999999996</v>
      </c>
      <c r="D305" s="66">
        <f t="shared" si="31"/>
        <v>4583.1899999999996</v>
      </c>
      <c r="E305" s="40">
        <f t="shared" si="32"/>
        <v>1062.0899999999999</v>
      </c>
      <c r="F305" s="40">
        <f t="shared" si="33"/>
        <v>3521.0999999999995</v>
      </c>
      <c r="G305" s="40">
        <f t="shared" si="34"/>
        <v>315105.8899999992</v>
      </c>
    </row>
    <row r="306" spans="1:7" x14ac:dyDescent="0.2">
      <c r="A306" s="38">
        <f t="shared" si="28"/>
        <v>285</v>
      </c>
      <c r="B306" s="39">
        <f t="shared" si="29"/>
        <v>50649</v>
      </c>
      <c r="C306" s="40">
        <f t="shared" si="30"/>
        <v>4583.1899999999996</v>
      </c>
      <c r="D306" s="66">
        <f t="shared" si="31"/>
        <v>4583.1899999999996</v>
      </c>
      <c r="E306" s="40">
        <f t="shared" si="32"/>
        <v>1050.3499999999999</v>
      </c>
      <c r="F306" s="40">
        <f t="shared" si="33"/>
        <v>3532.8399999999997</v>
      </c>
      <c r="G306" s="40">
        <f t="shared" si="34"/>
        <v>311573.04999999917</v>
      </c>
    </row>
    <row r="307" spans="1:7" x14ac:dyDescent="0.2">
      <c r="A307" s="38">
        <f t="shared" si="28"/>
        <v>286</v>
      </c>
      <c r="B307" s="39">
        <f t="shared" si="29"/>
        <v>50679</v>
      </c>
      <c r="C307" s="40">
        <f t="shared" si="30"/>
        <v>4583.1899999999996</v>
      </c>
      <c r="D307" s="66">
        <f t="shared" si="31"/>
        <v>4583.1899999999996</v>
      </c>
      <c r="E307" s="40">
        <f t="shared" si="32"/>
        <v>1038.58</v>
      </c>
      <c r="F307" s="40">
        <f t="shared" si="33"/>
        <v>3544.6099999999997</v>
      </c>
      <c r="G307" s="40">
        <f t="shared" si="34"/>
        <v>308028.43999999919</v>
      </c>
    </row>
    <row r="308" spans="1:7" x14ac:dyDescent="0.2">
      <c r="A308" s="38">
        <f t="shared" si="28"/>
        <v>287</v>
      </c>
      <c r="B308" s="39">
        <f t="shared" si="29"/>
        <v>50710</v>
      </c>
      <c r="C308" s="40">
        <f t="shared" si="30"/>
        <v>4583.1899999999996</v>
      </c>
      <c r="D308" s="66">
        <f t="shared" si="31"/>
        <v>4583.1899999999996</v>
      </c>
      <c r="E308" s="40">
        <f t="shared" si="32"/>
        <v>1026.76</v>
      </c>
      <c r="F308" s="40">
        <f t="shared" si="33"/>
        <v>3556.4299999999994</v>
      </c>
      <c r="G308" s="40">
        <f t="shared" si="34"/>
        <v>304472.00999999919</v>
      </c>
    </row>
    <row r="309" spans="1:7" x14ac:dyDescent="0.2">
      <c r="A309" s="38">
        <f t="shared" si="28"/>
        <v>288</v>
      </c>
      <c r="B309" s="39">
        <f t="shared" si="29"/>
        <v>50740</v>
      </c>
      <c r="C309" s="40">
        <f t="shared" si="30"/>
        <v>4583.1899999999996</v>
      </c>
      <c r="D309" s="66">
        <f t="shared" si="31"/>
        <v>4583.1899999999996</v>
      </c>
      <c r="E309" s="40">
        <f t="shared" si="32"/>
        <v>1014.91</v>
      </c>
      <c r="F309" s="40">
        <f t="shared" si="33"/>
        <v>3568.2799999999997</v>
      </c>
      <c r="G309" s="40">
        <f t="shared" si="34"/>
        <v>300903.72999999917</v>
      </c>
    </row>
    <row r="310" spans="1:7" x14ac:dyDescent="0.2">
      <c r="A310" s="38">
        <f t="shared" si="28"/>
        <v>289</v>
      </c>
      <c r="B310" s="39">
        <f t="shared" si="29"/>
        <v>50771</v>
      </c>
      <c r="C310" s="40">
        <f t="shared" si="30"/>
        <v>4583.1899999999996</v>
      </c>
      <c r="D310" s="66">
        <f t="shared" si="31"/>
        <v>4583.1899999999996</v>
      </c>
      <c r="E310" s="40">
        <f t="shared" si="32"/>
        <v>1003.01</v>
      </c>
      <c r="F310" s="40">
        <f t="shared" si="33"/>
        <v>3580.1799999999994</v>
      </c>
      <c r="G310" s="40">
        <f t="shared" si="34"/>
        <v>297323.54999999917</v>
      </c>
    </row>
    <row r="311" spans="1:7" x14ac:dyDescent="0.2">
      <c r="A311" s="38">
        <f t="shared" si="28"/>
        <v>290</v>
      </c>
      <c r="B311" s="39">
        <f t="shared" si="29"/>
        <v>50802</v>
      </c>
      <c r="C311" s="40">
        <f t="shared" si="30"/>
        <v>4583.1899999999996</v>
      </c>
      <c r="D311" s="66">
        <f t="shared" si="31"/>
        <v>4583.1899999999996</v>
      </c>
      <c r="E311" s="40">
        <f t="shared" si="32"/>
        <v>991.08</v>
      </c>
      <c r="F311" s="40">
        <f t="shared" si="33"/>
        <v>3592.1099999999997</v>
      </c>
      <c r="G311" s="40">
        <f t="shared" si="34"/>
        <v>293731.43999999919</v>
      </c>
    </row>
    <row r="312" spans="1:7" x14ac:dyDescent="0.2">
      <c r="A312" s="38">
        <f t="shared" si="28"/>
        <v>291</v>
      </c>
      <c r="B312" s="39">
        <f t="shared" si="29"/>
        <v>50830</v>
      </c>
      <c r="C312" s="40">
        <f t="shared" si="30"/>
        <v>4583.1899999999996</v>
      </c>
      <c r="D312" s="66">
        <f t="shared" si="31"/>
        <v>4583.1899999999996</v>
      </c>
      <c r="E312" s="40">
        <f t="shared" si="32"/>
        <v>979.1</v>
      </c>
      <c r="F312" s="40">
        <f t="shared" si="33"/>
        <v>3604.0899999999997</v>
      </c>
      <c r="G312" s="40">
        <f t="shared" si="34"/>
        <v>290127.34999999916</v>
      </c>
    </row>
    <row r="313" spans="1:7" x14ac:dyDescent="0.2">
      <c r="A313" s="38">
        <f t="shared" si="28"/>
        <v>292</v>
      </c>
      <c r="B313" s="39">
        <f t="shared" si="29"/>
        <v>50861</v>
      </c>
      <c r="C313" s="40">
        <f t="shared" si="30"/>
        <v>4583.1899999999996</v>
      </c>
      <c r="D313" s="66">
        <f t="shared" si="31"/>
        <v>4583.1899999999996</v>
      </c>
      <c r="E313" s="40">
        <f t="shared" si="32"/>
        <v>967.09</v>
      </c>
      <c r="F313" s="40">
        <f t="shared" si="33"/>
        <v>3616.0999999999995</v>
      </c>
      <c r="G313" s="40">
        <f t="shared" si="34"/>
        <v>286511.24999999919</v>
      </c>
    </row>
    <row r="314" spans="1:7" x14ac:dyDescent="0.2">
      <c r="A314" s="38">
        <f t="shared" si="28"/>
        <v>293</v>
      </c>
      <c r="B314" s="39">
        <f t="shared" si="29"/>
        <v>50891</v>
      </c>
      <c r="C314" s="40">
        <f t="shared" si="30"/>
        <v>4583.1899999999996</v>
      </c>
      <c r="D314" s="66">
        <f t="shared" si="31"/>
        <v>4583.1899999999996</v>
      </c>
      <c r="E314" s="40">
        <f t="shared" si="32"/>
        <v>955.04</v>
      </c>
      <c r="F314" s="40">
        <f t="shared" si="33"/>
        <v>3628.1499999999996</v>
      </c>
      <c r="G314" s="40">
        <f t="shared" si="34"/>
        <v>282883.09999999916</v>
      </c>
    </row>
    <row r="315" spans="1:7" x14ac:dyDescent="0.2">
      <c r="A315" s="38">
        <f t="shared" si="28"/>
        <v>294</v>
      </c>
      <c r="B315" s="39">
        <f t="shared" si="29"/>
        <v>50922</v>
      </c>
      <c r="C315" s="40">
        <f t="shared" si="30"/>
        <v>4583.1899999999996</v>
      </c>
      <c r="D315" s="66">
        <f t="shared" si="31"/>
        <v>4583.1899999999996</v>
      </c>
      <c r="E315" s="40">
        <f t="shared" si="32"/>
        <v>942.94</v>
      </c>
      <c r="F315" s="40">
        <f t="shared" si="33"/>
        <v>3640.2499999999995</v>
      </c>
      <c r="G315" s="40">
        <f t="shared" si="34"/>
        <v>279242.84999999916</v>
      </c>
    </row>
    <row r="316" spans="1:7" x14ac:dyDescent="0.2">
      <c r="A316" s="38">
        <f t="shared" si="28"/>
        <v>295</v>
      </c>
      <c r="B316" s="39">
        <f t="shared" si="29"/>
        <v>50952</v>
      </c>
      <c r="C316" s="40">
        <f t="shared" si="30"/>
        <v>4583.1899999999996</v>
      </c>
      <c r="D316" s="66">
        <f t="shared" si="31"/>
        <v>4583.1899999999996</v>
      </c>
      <c r="E316" s="40">
        <f t="shared" si="32"/>
        <v>930.81</v>
      </c>
      <c r="F316" s="40">
        <f t="shared" si="33"/>
        <v>3652.3799999999997</v>
      </c>
      <c r="G316" s="40">
        <f t="shared" si="34"/>
        <v>275590.46999999916</v>
      </c>
    </row>
    <row r="317" spans="1:7" x14ac:dyDescent="0.2">
      <c r="A317" s="38">
        <f t="shared" si="28"/>
        <v>296</v>
      </c>
      <c r="B317" s="39">
        <f t="shared" si="29"/>
        <v>50983</v>
      </c>
      <c r="C317" s="40">
        <f t="shared" si="30"/>
        <v>4583.1899999999996</v>
      </c>
      <c r="D317" s="66">
        <f t="shared" si="31"/>
        <v>4583.1899999999996</v>
      </c>
      <c r="E317" s="40">
        <f t="shared" si="32"/>
        <v>918.63</v>
      </c>
      <c r="F317" s="40">
        <f t="shared" si="33"/>
        <v>3664.5599999999995</v>
      </c>
      <c r="G317" s="40">
        <f t="shared" si="34"/>
        <v>271925.90999999916</v>
      </c>
    </row>
    <row r="318" spans="1:7" x14ac:dyDescent="0.2">
      <c r="A318" s="38">
        <f t="shared" si="28"/>
        <v>297</v>
      </c>
      <c r="B318" s="39">
        <f t="shared" si="29"/>
        <v>51014</v>
      </c>
      <c r="C318" s="40">
        <f t="shared" si="30"/>
        <v>4583.1899999999996</v>
      </c>
      <c r="D318" s="66">
        <f t="shared" si="31"/>
        <v>4583.1899999999996</v>
      </c>
      <c r="E318" s="40">
        <f t="shared" si="32"/>
        <v>906.42</v>
      </c>
      <c r="F318" s="40">
        <f t="shared" si="33"/>
        <v>3676.7699999999995</v>
      </c>
      <c r="G318" s="40">
        <f t="shared" si="34"/>
        <v>268249.13999999914</v>
      </c>
    </row>
    <row r="319" spans="1:7" x14ac:dyDescent="0.2">
      <c r="A319" s="38">
        <f t="shared" si="28"/>
        <v>298</v>
      </c>
      <c r="B319" s="39">
        <f t="shared" si="29"/>
        <v>51044</v>
      </c>
      <c r="C319" s="40">
        <f t="shared" si="30"/>
        <v>4583.1899999999996</v>
      </c>
      <c r="D319" s="66">
        <f t="shared" si="31"/>
        <v>4583.1899999999996</v>
      </c>
      <c r="E319" s="40">
        <f t="shared" si="32"/>
        <v>894.16</v>
      </c>
      <c r="F319" s="40">
        <f t="shared" si="33"/>
        <v>3689.0299999999997</v>
      </c>
      <c r="G319" s="40">
        <f t="shared" si="34"/>
        <v>264560.10999999911</v>
      </c>
    </row>
    <row r="320" spans="1:7" x14ac:dyDescent="0.2">
      <c r="A320" s="38">
        <f t="shared" si="28"/>
        <v>299</v>
      </c>
      <c r="B320" s="39">
        <f t="shared" si="29"/>
        <v>51075</v>
      </c>
      <c r="C320" s="40">
        <f t="shared" si="30"/>
        <v>4583.1899999999996</v>
      </c>
      <c r="D320" s="66">
        <f t="shared" si="31"/>
        <v>4583.1899999999996</v>
      </c>
      <c r="E320" s="40">
        <f t="shared" si="32"/>
        <v>881.87</v>
      </c>
      <c r="F320" s="40">
        <f t="shared" si="33"/>
        <v>3701.3199999999997</v>
      </c>
      <c r="G320" s="40">
        <f t="shared" si="34"/>
        <v>260858.78999999911</v>
      </c>
    </row>
    <row r="321" spans="1:7" x14ac:dyDescent="0.2">
      <c r="A321" s="38">
        <f t="shared" si="28"/>
        <v>300</v>
      </c>
      <c r="B321" s="39">
        <f t="shared" si="29"/>
        <v>51105</v>
      </c>
      <c r="C321" s="40">
        <f t="shared" si="30"/>
        <v>4583.1899999999996</v>
      </c>
      <c r="D321" s="66">
        <f t="shared" si="31"/>
        <v>4583.1899999999996</v>
      </c>
      <c r="E321" s="40">
        <f t="shared" si="32"/>
        <v>869.53</v>
      </c>
      <c r="F321" s="40">
        <f t="shared" si="33"/>
        <v>3713.66</v>
      </c>
      <c r="G321" s="40">
        <f t="shared" si="34"/>
        <v>257145.1299999991</v>
      </c>
    </row>
    <row r="322" spans="1:7" x14ac:dyDescent="0.2">
      <c r="A322" s="38">
        <f t="shared" si="28"/>
        <v>301</v>
      </c>
      <c r="B322" s="39">
        <f t="shared" si="29"/>
        <v>51136</v>
      </c>
      <c r="C322" s="40">
        <f t="shared" si="30"/>
        <v>4583.1899999999996</v>
      </c>
      <c r="D322" s="66">
        <f t="shared" si="31"/>
        <v>4583.1899999999996</v>
      </c>
      <c r="E322" s="40">
        <f t="shared" si="32"/>
        <v>857.15</v>
      </c>
      <c r="F322" s="40">
        <f t="shared" si="33"/>
        <v>3726.0399999999995</v>
      </c>
      <c r="G322" s="40">
        <f t="shared" si="34"/>
        <v>253419.08999999909</v>
      </c>
    </row>
    <row r="323" spans="1:7" x14ac:dyDescent="0.2">
      <c r="A323" s="38">
        <f t="shared" si="28"/>
        <v>302</v>
      </c>
      <c r="B323" s="39">
        <f t="shared" si="29"/>
        <v>51167</v>
      </c>
      <c r="C323" s="40">
        <f t="shared" si="30"/>
        <v>4583.1899999999996</v>
      </c>
      <c r="D323" s="66">
        <f t="shared" si="31"/>
        <v>4583.1899999999996</v>
      </c>
      <c r="E323" s="40">
        <f t="shared" si="32"/>
        <v>844.73</v>
      </c>
      <c r="F323" s="40">
        <f t="shared" si="33"/>
        <v>3738.4599999999996</v>
      </c>
      <c r="G323" s="40">
        <f t="shared" si="34"/>
        <v>249680.6299999991</v>
      </c>
    </row>
    <row r="324" spans="1:7" x14ac:dyDescent="0.2">
      <c r="A324" s="38">
        <f t="shared" si="28"/>
        <v>303</v>
      </c>
      <c r="B324" s="39">
        <f t="shared" si="29"/>
        <v>51196</v>
      </c>
      <c r="C324" s="40">
        <f t="shared" si="30"/>
        <v>4583.1899999999996</v>
      </c>
      <c r="D324" s="66">
        <f t="shared" si="31"/>
        <v>4583.1899999999996</v>
      </c>
      <c r="E324" s="40">
        <f t="shared" si="32"/>
        <v>832.27</v>
      </c>
      <c r="F324" s="40">
        <f t="shared" si="33"/>
        <v>3750.9199999999996</v>
      </c>
      <c r="G324" s="40">
        <f t="shared" si="34"/>
        <v>245929.70999999909</v>
      </c>
    </row>
    <row r="325" spans="1:7" x14ac:dyDescent="0.2">
      <c r="A325" s="38">
        <f t="shared" si="28"/>
        <v>304</v>
      </c>
      <c r="B325" s="39">
        <f t="shared" si="29"/>
        <v>51227</v>
      </c>
      <c r="C325" s="40">
        <f t="shared" si="30"/>
        <v>4583.1899999999996</v>
      </c>
      <c r="D325" s="66">
        <f t="shared" si="31"/>
        <v>4583.1899999999996</v>
      </c>
      <c r="E325" s="40">
        <f t="shared" si="32"/>
        <v>819.77</v>
      </c>
      <c r="F325" s="40">
        <f t="shared" si="33"/>
        <v>3763.4199999999996</v>
      </c>
      <c r="G325" s="40">
        <f t="shared" si="34"/>
        <v>242166.28999999908</v>
      </c>
    </row>
    <row r="326" spans="1:7" x14ac:dyDescent="0.2">
      <c r="A326" s="38">
        <f t="shared" si="28"/>
        <v>305</v>
      </c>
      <c r="B326" s="39">
        <f t="shared" si="29"/>
        <v>51257</v>
      </c>
      <c r="C326" s="40">
        <f t="shared" si="30"/>
        <v>4583.1899999999996</v>
      </c>
      <c r="D326" s="66">
        <f t="shared" si="31"/>
        <v>4583.1899999999996</v>
      </c>
      <c r="E326" s="40">
        <f t="shared" si="32"/>
        <v>807.22</v>
      </c>
      <c r="F326" s="40">
        <f t="shared" si="33"/>
        <v>3775.9699999999993</v>
      </c>
      <c r="G326" s="40">
        <f t="shared" si="34"/>
        <v>238390.31999999908</v>
      </c>
    </row>
    <row r="327" spans="1:7" x14ac:dyDescent="0.2">
      <c r="A327" s="38">
        <f t="shared" si="28"/>
        <v>306</v>
      </c>
      <c r="B327" s="39">
        <f t="shared" si="29"/>
        <v>51288</v>
      </c>
      <c r="C327" s="40">
        <f t="shared" si="30"/>
        <v>4583.1899999999996</v>
      </c>
      <c r="D327" s="66">
        <f t="shared" si="31"/>
        <v>4583.1899999999996</v>
      </c>
      <c r="E327" s="40">
        <f t="shared" si="32"/>
        <v>794.63</v>
      </c>
      <c r="F327" s="40">
        <f t="shared" si="33"/>
        <v>3788.5599999999995</v>
      </c>
      <c r="G327" s="40">
        <f t="shared" si="34"/>
        <v>234601.75999999908</v>
      </c>
    </row>
    <row r="328" spans="1:7" x14ac:dyDescent="0.2">
      <c r="A328" s="38">
        <f t="shared" si="28"/>
        <v>307</v>
      </c>
      <c r="B328" s="39">
        <f t="shared" si="29"/>
        <v>51318</v>
      </c>
      <c r="C328" s="40">
        <f t="shared" si="30"/>
        <v>4583.1899999999996</v>
      </c>
      <c r="D328" s="66">
        <f t="shared" si="31"/>
        <v>4583.1899999999996</v>
      </c>
      <c r="E328" s="40">
        <f t="shared" si="32"/>
        <v>782.01</v>
      </c>
      <c r="F328" s="40">
        <f t="shared" si="33"/>
        <v>3801.1799999999994</v>
      </c>
      <c r="G328" s="40">
        <f t="shared" si="34"/>
        <v>230800.57999999908</v>
      </c>
    </row>
    <row r="329" spans="1:7" x14ac:dyDescent="0.2">
      <c r="A329" s="38">
        <f t="shared" si="28"/>
        <v>308</v>
      </c>
      <c r="B329" s="39">
        <f t="shared" si="29"/>
        <v>51349</v>
      </c>
      <c r="C329" s="40">
        <f t="shared" si="30"/>
        <v>4583.1899999999996</v>
      </c>
      <c r="D329" s="66">
        <f t="shared" si="31"/>
        <v>4583.1899999999996</v>
      </c>
      <c r="E329" s="40">
        <f t="shared" si="32"/>
        <v>769.34</v>
      </c>
      <c r="F329" s="40">
        <f t="shared" si="33"/>
        <v>3813.8499999999995</v>
      </c>
      <c r="G329" s="40">
        <f t="shared" si="34"/>
        <v>226986.72999999908</v>
      </c>
    </row>
    <row r="330" spans="1:7" x14ac:dyDescent="0.2">
      <c r="A330" s="38">
        <f t="shared" si="28"/>
        <v>309</v>
      </c>
      <c r="B330" s="39">
        <f t="shared" si="29"/>
        <v>51380</v>
      </c>
      <c r="C330" s="40">
        <f t="shared" si="30"/>
        <v>4583.1899999999996</v>
      </c>
      <c r="D330" s="66">
        <f t="shared" si="31"/>
        <v>4583.1899999999996</v>
      </c>
      <c r="E330" s="40">
        <f t="shared" si="32"/>
        <v>756.62</v>
      </c>
      <c r="F330" s="40">
        <f t="shared" si="33"/>
        <v>3826.5699999999997</v>
      </c>
      <c r="G330" s="40">
        <f t="shared" si="34"/>
        <v>223160.15999999907</v>
      </c>
    </row>
    <row r="331" spans="1:7" x14ac:dyDescent="0.2">
      <c r="A331" s="38">
        <f t="shared" si="28"/>
        <v>310</v>
      </c>
      <c r="B331" s="39">
        <f t="shared" si="29"/>
        <v>51410</v>
      </c>
      <c r="C331" s="40">
        <f t="shared" si="30"/>
        <v>4583.1899999999996</v>
      </c>
      <c r="D331" s="66">
        <f t="shared" si="31"/>
        <v>4583.1899999999996</v>
      </c>
      <c r="E331" s="40">
        <f t="shared" si="32"/>
        <v>743.87</v>
      </c>
      <c r="F331" s="40">
        <f t="shared" si="33"/>
        <v>3839.3199999999997</v>
      </c>
      <c r="G331" s="40">
        <f t="shared" si="34"/>
        <v>219320.83999999907</v>
      </c>
    </row>
    <row r="332" spans="1:7" x14ac:dyDescent="0.2">
      <c r="A332" s="38">
        <f t="shared" si="28"/>
        <v>311</v>
      </c>
      <c r="B332" s="39">
        <f t="shared" si="29"/>
        <v>51441</v>
      </c>
      <c r="C332" s="40">
        <f t="shared" si="30"/>
        <v>4583.1899999999996</v>
      </c>
      <c r="D332" s="66">
        <f t="shared" si="31"/>
        <v>4583.1899999999996</v>
      </c>
      <c r="E332" s="40">
        <f t="shared" si="32"/>
        <v>731.07</v>
      </c>
      <c r="F332" s="40">
        <f t="shared" si="33"/>
        <v>3852.1199999999994</v>
      </c>
      <c r="G332" s="40">
        <f t="shared" si="34"/>
        <v>215468.71999999907</v>
      </c>
    </row>
    <row r="333" spans="1:7" x14ac:dyDescent="0.2">
      <c r="A333" s="38">
        <f t="shared" si="28"/>
        <v>312</v>
      </c>
      <c r="B333" s="39">
        <f t="shared" si="29"/>
        <v>51471</v>
      </c>
      <c r="C333" s="40">
        <f t="shared" si="30"/>
        <v>4583.1899999999996</v>
      </c>
      <c r="D333" s="66">
        <f t="shared" si="31"/>
        <v>4583.1899999999996</v>
      </c>
      <c r="E333" s="40">
        <f t="shared" si="32"/>
        <v>718.23</v>
      </c>
      <c r="F333" s="40">
        <f t="shared" si="33"/>
        <v>3864.9599999999996</v>
      </c>
      <c r="G333" s="40">
        <f t="shared" si="34"/>
        <v>211603.75999999908</v>
      </c>
    </row>
    <row r="334" spans="1:7" x14ac:dyDescent="0.2">
      <c r="A334" s="38">
        <f t="shared" si="28"/>
        <v>313</v>
      </c>
      <c r="B334" s="39">
        <f t="shared" si="29"/>
        <v>51502</v>
      </c>
      <c r="C334" s="40">
        <f t="shared" si="30"/>
        <v>4583.1899999999996</v>
      </c>
      <c r="D334" s="66">
        <f t="shared" si="31"/>
        <v>4583.1899999999996</v>
      </c>
      <c r="E334" s="40">
        <f t="shared" si="32"/>
        <v>705.35</v>
      </c>
      <c r="F334" s="40">
        <f t="shared" si="33"/>
        <v>3877.8399999999997</v>
      </c>
      <c r="G334" s="40">
        <f t="shared" si="34"/>
        <v>207725.91999999908</v>
      </c>
    </row>
    <row r="335" spans="1:7" x14ac:dyDescent="0.2">
      <c r="A335" s="38">
        <f t="shared" si="28"/>
        <v>314</v>
      </c>
      <c r="B335" s="39">
        <f t="shared" si="29"/>
        <v>51533</v>
      </c>
      <c r="C335" s="40">
        <f t="shared" si="30"/>
        <v>4583.1899999999996</v>
      </c>
      <c r="D335" s="66">
        <f t="shared" si="31"/>
        <v>4583.1899999999996</v>
      </c>
      <c r="E335" s="40">
        <f t="shared" si="32"/>
        <v>692.42</v>
      </c>
      <c r="F335" s="40">
        <f t="shared" si="33"/>
        <v>3890.7699999999995</v>
      </c>
      <c r="G335" s="40">
        <f t="shared" si="34"/>
        <v>203835.14999999909</v>
      </c>
    </row>
    <row r="336" spans="1:7" x14ac:dyDescent="0.2">
      <c r="A336" s="38">
        <f t="shared" si="28"/>
        <v>315</v>
      </c>
      <c r="B336" s="39">
        <f t="shared" si="29"/>
        <v>51561</v>
      </c>
      <c r="C336" s="40">
        <f t="shared" si="30"/>
        <v>4583.1899999999996</v>
      </c>
      <c r="D336" s="66">
        <f t="shared" si="31"/>
        <v>4583.1899999999996</v>
      </c>
      <c r="E336" s="40">
        <f t="shared" si="32"/>
        <v>679.45</v>
      </c>
      <c r="F336" s="40">
        <f t="shared" si="33"/>
        <v>3903.74</v>
      </c>
      <c r="G336" s="40">
        <f t="shared" si="34"/>
        <v>199931.4099999991</v>
      </c>
    </row>
    <row r="337" spans="1:7" x14ac:dyDescent="0.2">
      <c r="A337" s="38">
        <f t="shared" si="28"/>
        <v>316</v>
      </c>
      <c r="B337" s="39">
        <f t="shared" si="29"/>
        <v>51592</v>
      </c>
      <c r="C337" s="40">
        <f t="shared" si="30"/>
        <v>4583.1899999999996</v>
      </c>
      <c r="D337" s="66">
        <f t="shared" si="31"/>
        <v>4583.1899999999996</v>
      </c>
      <c r="E337" s="40">
        <f t="shared" si="32"/>
        <v>666.44</v>
      </c>
      <c r="F337" s="40">
        <f t="shared" si="33"/>
        <v>3916.7499999999995</v>
      </c>
      <c r="G337" s="40">
        <f t="shared" si="34"/>
        <v>196014.6599999991</v>
      </c>
    </row>
    <row r="338" spans="1:7" x14ac:dyDescent="0.2">
      <c r="A338" s="38">
        <f t="shared" si="28"/>
        <v>317</v>
      </c>
      <c r="B338" s="39">
        <f t="shared" si="29"/>
        <v>51622</v>
      </c>
      <c r="C338" s="40">
        <f t="shared" si="30"/>
        <v>4583.1899999999996</v>
      </c>
      <c r="D338" s="66">
        <f t="shared" si="31"/>
        <v>4583.1899999999996</v>
      </c>
      <c r="E338" s="40">
        <f t="shared" si="32"/>
        <v>653.38</v>
      </c>
      <c r="F338" s="40">
        <f t="shared" si="33"/>
        <v>3929.8099999999995</v>
      </c>
      <c r="G338" s="40">
        <f t="shared" si="34"/>
        <v>192084.8499999991</v>
      </c>
    </row>
    <row r="339" spans="1:7" x14ac:dyDescent="0.2">
      <c r="A339" s="38">
        <f t="shared" si="28"/>
        <v>318</v>
      </c>
      <c r="B339" s="39">
        <f t="shared" si="29"/>
        <v>51653</v>
      </c>
      <c r="C339" s="40">
        <f t="shared" si="30"/>
        <v>4583.1899999999996</v>
      </c>
      <c r="D339" s="66">
        <f t="shared" si="31"/>
        <v>4583.1899999999996</v>
      </c>
      <c r="E339" s="40">
        <f t="shared" si="32"/>
        <v>640.28</v>
      </c>
      <c r="F339" s="40">
        <f t="shared" si="33"/>
        <v>3942.91</v>
      </c>
      <c r="G339" s="40">
        <f t="shared" si="34"/>
        <v>188141.9399999991</v>
      </c>
    </row>
    <row r="340" spans="1:7" x14ac:dyDescent="0.2">
      <c r="A340" s="38">
        <f t="shared" si="28"/>
        <v>319</v>
      </c>
      <c r="B340" s="39">
        <f t="shared" si="29"/>
        <v>51683</v>
      </c>
      <c r="C340" s="40">
        <f t="shared" si="30"/>
        <v>4583.1899999999996</v>
      </c>
      <c r="D340" s="66">
        <f t="shared" si="31"/>
        <v>4583.1899999999996</v>
      </c>
      <c r="E340" s="40">
        <f t="shared" si="32"/>
        <v>627.14</v>
      </c>
      <c r="F340" s="40">
        <f t="shared" si="33"/>
        <v>3956.0499999999997</v>
      </c>
      <c r="G340" s="40">
        <f t="shared" si="34"/>
        <v>184185.88999999911</v>
      </c>
    </row>
    <row r="341" spans="1:7" x14ac:dyDescent="0.2">
      <c r="A341" s="38">
        <f t="shared" si="28"/>
        <v>320</v>
      </c>
      <c r="B341" s="39">
        <f t="shared" si="29"/>
        <v>51714</v>
      </c>
      <c r="C341" s="40">
        <f t="shared" si="30"/>
        <v>4583.1899999999996</v>
      </c>
      <c r="D341" s="66">
        <f t="shared" si="31"/>
        <v>4583.1899999999996</v>
      </c>
      <c r="E341" s="40">
        <f t="shared" si="32"/>
        <v>613.95000000000005</v>
      </c>
      <c r="F341" s="40">
        <f t="shared" si="33"/>
        <v>3969.24</v>
      </c>
      <c r="G341" s="40">
        <f t="shared" si="34"/>
        <v>180216.64999999912</v>
      </c>
    </row>
    <row r="342" spans="1:7" x14ac:dyDescent="0.2">
      <c r="A342" s="38">
        <f t="shared" ref="A342:A405" si="35">IF(G341="","",IF(roundOpt,IF(OR(A341&gt;=nper,ROUND(G341,2)&lt;=0),"",A341+1),IF(OR(A341&gt;=nper,G341&lt;=0),"",A341+1)))</f>
        <v>321</v>
      </c>
      <c r="B342" s="39">
        <f t="shared" ref="B342:B405" si="36">IF(A342="","",IF(OR(periods_per_year=26,periods_per_year=52),IF(periods_per_year=26,IF(A342=1,fpdate,B341+14),IF(periods_per_year=52,IF(A342=1,fpdate,B341+7),"n/a")),IF(periods_per_year=24,DATE(YEAR(fpdate),MONTH(fpdate)+(A342-1)/2+IF(AND(DAY(fpdate)&gt;=15,MOD(A342,2)=0),1,0),IF(MOD(A342,2)=0,IF(DAY(fpdate)&gt;=15,DAY(fpdate)-14,DAY(fpdate)+14),DAY(fpdate))),IF(DAY(DATE(YEAR(fpdate),MONTH(fpdate)+(A342-1)*months_per_period,DAY(fpdate)))&lt;&gt;DAY(fpdate),DATE(YEAR(fpdate),MONTH(fpdate)+(A342-1)*months_per_period+1,0),DATE(YEAR(fpdate),MONTH(fpdate)+(A342-1)*months_per_period,DAY(fpdate))))))</f>
        <v>51745</v>
      </c>
      <c r="C342" s="40">
        <f t="shared" ref="C342:C405" si="37">IF(A342="","",IF(roundOpt,IF(OR(A342=nper,payment&gt;ROUND((1+rate)*G341,2)),ROUND((1+rate)*G341,2),payment),IF(OR(A342=nper,payment&gt;(1+rate)*G341),(1+rate)*G341,payment)))</f>
        <v>4583.1899999999996</v>
      </c>
      <c r="D342" s="66">
        <f t="shared" ref="D342:D405" si="38">C342</f>
        <v>4583.1899999999996</v>
      </c>
      <c r="E342" s="40">
        <f t="shared" si="32"/>
        <v>600.72</v>
      </c>
      <c r="F342" s="40">
        <f t="shared" si="33"/>
        <v>3982.4699999999993</v>
      </c>
      <c r="G342" s="40">
        <f t="shared" si="34"/>
        <v>176234.17999999912</v>
      </c>
    </row>
    <row r="343" spans="1:7" x14ac:dyDescent="0.2">
      <c r="A343" s="38">
        <f t="shared" si="35"/>
        <v>322</v>
      </c>
      <c r="B343" s="39">
        <f t="shared" si="36"/>
        <v>51775</v>
      </c>
      <c r="C343" s="40">
        <f t="shared" si="37"/>
        <v>4583.1899999999996</v>
      </c>
      <c r="D343" s="66">
        <f t="shared" si="38"/>
        <v>4583.1899999999996</v>
      </c>
      <c r="E343" s="40">
        <f t="shared" ref="E343:E406" si="39">IF(A343="","",IF(AND(A343=1,pmtType=1),0,IF(roundOpt,ROUND(rate*G342,2),rate*G342)))</f>
        <v>587.45000000000005</v>
      </c>
      <c r="F343" s="40">
        <f t="shared" ref="F343:F406" si="40">IF(A343="","",D343-E343)</f>
        <v>3995.74</v>
      </c>
      <c r="G343" s="40">
        <f t="shared" ref="G343:G406" si="41">IF(A343="","",G342-F343)</f>
        <v>172238.43999999913</v>
      </c>
    </row>
    <row r="344" spans="1:7" x14ac:dyDescent="0.2">
      <c r="A344" s="38">
        <f t="shared" si="35"/>
        <v>323</v>
      </c>
      <c r="B344" s="39">
        <f t="shared" si="36"/>
        <v>51806</v>
      </c>
      <c r="C344" s="40">
        <f t="shared" si="37"/>
        <v>4583.1899999999996</v>
      </c>
      <c r="D344" s="66">
        <f t="shared" si="38"/>
        <v>4583.1899999999996</v>
      </c>
      <c r="E344" s="40">
        <f t="shared" si="39"/>
        <v>574.13</v>
      </c>
      <c r="F344" s="40">
        <f t="shared" si="40"/>
        <v>4009.0599999999995</v>
      </c>
      <c r="G344" s="40">
        <f t="shared" si="41"/>
        <v>168229.37999999913</v>
      </c>
    </row>
    <row r="345" spans="1:7" x14ac:dyDescent="0.2">
      <c r="A345" s="38">
        <f t="shared" si="35"/>
        <v>324</v>
      </c>
      <c r="B345" s="39">
        <f t="shared" si="36"/>
        <v>51836</v>
      </c>
      <c r="C345" s="40">
        <f t="shared" si="37"/>
        <v>4583.1899999999996</v>
      </c>
      <c r="D345" s="66">
        <f t="shared" si="38"/>
        <v>4583.1899999999996</v>
      </c>
      <c r="E345" s="40">
        <f t="shared" si="39"/>
        <v>560.76</v>
      </c>
      <c r="F345" s="40">
        <f t="shared" si="40"/>
        <v>4022.4299999999994</v>
      </c>
      <c r="G345" s="40">
        <f t="shared" si="41"/>
        <v>164206.94999999914</v>
      </c>
    </row>
    <row r="346" spans="1:7" x14ac:dyDescent="0.2">
      <c r="A346" s="38">
        <f t="shared" si="35"/>
        <v>325</v>
      </c>
      <c r="B346" s="39">
        <f t="shared" si="36"/>
        <v>51867</v>
      </c>
      <c r="C346" s="40">
        <f t="shared" si="37"/>
        <v>4583.1899999999996</v>
      </c>
      <c r="D346" s="66">
        <f t="shared" si="38"/>
        <v>4583.1899999999996</v>
      </c>
      <c r="E346" s="40">
        <f t="shared" si="39"/>
        <v>547.36</v>
      </c>
      <c r="F346" s="40">
        <f t="shared" si="40"/>
        <v>4035.8299999999995</v>
      </c>
      <c r="G346" s="40">
        <f t="shared" si="41"/>
        <v>160171.11999999915</v>
      </c>
    </row>
    <row r="347" spans="1:7" x14ac:dyDescent="0.2">
      <c r="A347" s="38">
        <f t="shared" si="35"/>
        <v>326</v>
      </c>
      <c r="B347" s="39">
        <f t="shared" si="36"/>
        <v>51898</v>
      </c>
      <c r="C347" s="40">
        <f t="shared" si="37"/>
        <v>4583.1899999999996</v>
      </c>
      <c r="D347" s="66">
        <f t="shared" si="38"/>
        <v>4583.1899999999996</v>
      </c>
      <c r="E347" s="40">
        <f t="shared" si="39"/>
        <v>533.9</v>
      </c>
      <c r="F347" s="40">
        <f t="shared" si="40"/>
        <v>4049.2899999999995</v>
      </c>
      <c r="G347" s="40">
        <f t="shared" si="41"/>
        <v>156121.82999999914</v>
      </c>
    </row>
    <row r="348" spans="1:7" x14ac:dyDescent="0.2">
      <c r="A348" s="38">
        <f t="shared" si="35"/>
        <v>327</v>
      </c>
      <c r="B348" s="39">
        <f t="shared" si="36"/>
        <v>51926</v>
      </c>
      <c r="C348" s="40">
        <f t="shared" si="37"/>
        <v>4583.1899999999996</v>
      </c>
      <c r="D348" s="66">
        <f t="shared" si="38"/>
        <v>4583.1899999999996</v>
      </c>
      <c r="E348" s="40">
        <f t="shared" si="39"/>
        <v>520.41</v>
      </c>
      <c r="F348" s="40">
        <f t="shared" si="40"/>
        <v>4062.7799999999997</v>
      </c>
      <c r="G348" s="40">
        <f t="shared" si="41"/>
        <v>152059.04999999914</v>
      </c>
    </row>
    <row r="349" spans="1:7" x14ac:dyDescent="0.2">
      <c r="A349" s="38">
        <f t="shared" si="35"/>
        <v>328</v>
      </c>
      <c r="B349" s="39">
        <f t="shared" si="36"/>
        <v>51957</v>
      </c>
      <c r="C349" s="40">
        <f t="shared" si="37"/>
        <v>4583.1899999999996</v>
      </c>
      <c r="D349" s="66">
        <f t="shared" si="38"/>
        <v>4583.1899999999996</v>
      </c>
      <c r="E349" s="40">
        <f t="shared" si="39"/>
        <v>506.86</v>
      </c>
      <c r="F349" s="40">
        <f t="shared" si="40"/>
        <v>4076.3299999999995</v>
      </c>
      <c r="G349" s="40">
        <f t="shared" si="41"/>
        <v>147982.71999999916</v>
      </c>
    </row>
    <row r="350" spans="1:7" x14ac:dyDescent="0.2">
      <c r="A350" s="38">
        <f t="shared" si="35"/>
        <v>329</v>
      </c>
      <c r="B350" s="39">
        <f t="shared" si="36"/>
        <v>51987</v>
      </c>
      <c r="C350" s="40">
        <f t="shared" si="37"/>
        <v>4583.1899999999996</v>
      </c>
      <c r="D350" s="66">
        <f t="shared" si="38"/>
        <v>4583.1899999999996</v>
      </c>
      <c r="E350" s="40">
        <f t="shared" si="39"/>
        <v>493.28</v>
      </c>
      <c r="F350" s="40">
        <f t="shared" si="40"/>
        <v>4089.91</v>
      </c>
      <c r="G350" s="40">
        <f t="shared" si="41"/>
        <v>143892.80999999915</v>
      </c>
    </row>
    <row r="351" spans="1:7" x14ac:dyDescent="0.2">
      <c r="A351" s="38">
        <f t="shared" si="35"/>
        <v>330</v>
      </c>
      <c r="B351" s="39">
        <f t="shared" si="36"/>
        <v>52018</v>
      </c>
      <c r="C351" s="40">
        <f t="shared" si="37"/>
        <v>4583.1899999999996</v>
      </c>
      <c r="D351" s="66">
        <f t="shared" si="38"/>
        <v>4583.1899999999996</v>
      </c>
      <c r="E351" s="40">
        <f t="shared" si="39"/>
        <v>479.64</v>
      </c>
      <c r="F351" s="40">
        <f t="shared" si="40"/>
        <v>4103.5499999999993</v>
      </c>
      <c r="G351" s="40">
        <f t="shared" si="41"/>
        <v>139789.25999999917</v>
      </c>
    </row>
    <row r="352" spans="1:7" x14ac:dyDescent="0.2">
      <c r="A352" s="38">
        <f t="shared" si="35"/>
        <v>331</v>
      </c>
      <c r="B352" s="39">
        <f t="shared" si="36"/>
        <v>52048</v>
      </c>
      <c r="C352" s="40">
        <f t="shared" si="37"/>
        <v>4583.1899999999996</v>
      </c>
      <c r="D352" s="66">
        <f t="shared" si="38"/>
        <v>4583.1899999999996</v>
      </c>
      <c r="E352" s="40">
        <f t="shared" si="39"/>
        <v>465.96</v>
      </c>
      <c r="F352" s="40">
        <f t="shared" si="40"/>
        <v>4117.2299999999996</v>
      </c>
      <c r="G352" s="40">
        <f t="shared" si="41"/>
        <v>135672.02999999915</v>
      </c>
    </row>
    <row r="353" spans="1:7" x14ac:dyDescent="0.2">
      <c r="A353" s="38">
        <f t="shared" si="35"/>
        <v>332</v>
      </c>
      <c r="B353" s="39">
        <f t="shared" si="36"/>
        <v>52079</v>
      </c>
      <c r="C353" s="40">
        <f t="shared" si="37"/>
        <v>4583.1899999999996</v>
      </c>
      <c r="D353" s="66">
        <f t="shared" si="38"/>
        <v>4583.1899999999996</v>
      </c>
      <c r="E353" s="40">
        <f t="shared" si="39"/>
        <v>452.24</v>
      </c>
      <c r="F353" s="40">
        <f t="shared" si="40"/>
        <v>4130.95</v>
      </c>
      <c r="G353" s="40">
        <f t="shared" si="41"/>
        <v>131541.07999999914</v>
      </c>
    </row>
    <row r="354" spans="1:7" x14ac:dyDescent="0.2">
      <c r="A354" s="38">
        <f t="shared" si="35"/>
        <v>333</v>
      </c>
      <c r="B354" s="39">
        <f t="shared" si="36"/>
        <v>52110</v>
      </c>
      <c r="C354" s="40">
        <f t="shared" si="37"/>
        <v>4583.1899999999996</v>
      </c>
      <c r="D354" s="66">
        <f t="shared" si="38"/>
        <v>4583.1899999999996</v>
      </c>
      <c r="E354" s="40">
        <f t="shared" si="39"/>
        <v>438.47</v>
      </c>
      <c r="F354" s="40">
        <f t="shared" si="40"/>
        <v>4144.7199999999993</v>
      </c>
      <c r="G354" s="40">
        <f t="shared" si="41"/>
        <v>127396.35999999914</v>
      </c>
    </row>
    <row r="355" spans="1:7" x14ac:dyDescent="0.2">
      <c r="A355" s="38">
        <f t="shared" si="35"/>
        <v>334</v>
      </c>
      <c r="B355" s="39">
        <f t="shared" si="36"/>
        <v>52140</v>
      </c>
      <c r="C355" s="40">
        <f t="shared" si="37"/>
        <v>4583.1899999999996</v>
      </c>
      <c r="D355" s="66">
        <f t="shared" si="38"/>
        <v>4583.1899999999996</v>
      </c>
      <c r="E355" s="40">
        <f t="shared" si="39"/>
        <v>424.65</v>
      </c>
      <c r="F355" s="40">
        <f t="shared" si="40"/>
        <v>4158.54</v>
      </c>
      <c r="G355" s="40">
        <f t="shared" si="41"/>
        <v>123237.81999999915</v>
      </c>
    </row>
    <row r="356" spans="1:7" x14ac:dyDescent="0.2">
      <c r="A356" s="38">
        <f t="shared" si="35"/>
        <v>335</v>
      </c>
      <c r="B356" s="39">
        <f t="shared" si="36"/>
        <v>52171</v>
      </c>
      <c r="C356" s="40">
        <f t="shared" si="37"/>
        <v>4583.1899999999996</v>
      </c>
      <c r="D356" s="66">
        <f t="shared" si="38"/>
        <v>4583.1899999999996</v>
      </c>
      <c r="E356" s="40">
        <f t="shared" si="39"/>
        <v>410.79</v>
      </c>
      <c r="F356" s="40">
        <f t="shared" si="40"/>
        <v>4172.3999999999996</v>
      </c>
      <c r="G356" s="40">
        <f t="shared" si="41"/>
        <v>119065.41999999915</v>
      </c>
    </row>
    <row r="357" spans="1:7" x14ac:dyDescent="0.2">
      <c r="A357" s="38">
        <f t="shared" si="35"/>
        <v>336</v>
      </c>
      <c r="B357" s="39">
        <f t="shared" si="36"/>
        <v>52201</v>
      </c>
      <c r="C357" s="40">
        <f t="shared" si="37"/>
        <v>4583.1899999999996</v>
      </c>
      <c r="D357" s="66">
        <f t="shared" si="38"/>
        <v>4583.1899999999996</v>
      </c>
      <c r="E357" s="40">
        <f t="shared" si="39"/>
        <v>396.88</v>
      </c>
      <c r="F357" s="40">
        <f t="shared" si="40"/>
        <v>4186.3099999999995</v>
      </c>
      <c r="G357" s="40">
        <f t="shared" si="41"/>
        <v>114879.10999999916</v>
      </c>
    </row>
    <row r="358" spans="1:7" x14ac:dyDescent="0.2">
      <c r="A358" s="38">
        <f t="shared" si="35"/>
        <v>337</v>
      </c>
      <c r="B358" s="39">
        <f t="shared" si="36"/>
        <v>52232</v>
      </c>
      <c r="C358" s="40">
        <f t="shared" si="37"/>
        <v>4583.1899999999996</v>
      </c>
      <c r="D358" s="66">
        <f t="shared" si="38"/>
        <v>4583.1899999999996</v>
      </c>
      <c r="E358" s="40">
        <f t="shared" si="39"/>
        <v>382.93</v>
      </c>
      <c r="F358" s="40">
        <f t="shared" si="40"/>
        <v>4200.2599999999993</v>
      </c>
      <c r="G358" s="40">
        <f t="shared" si="41"/>
        <v>110678.84999999916</v>
      </c>
    </row>
    <row r="359" spans="1:7" x14ac:dyDescent="0.2">
      <c r="A359" s="38">
        <f t="shared" si="35"/>
        <v>338</v>
      </c>
      <c r="B359" s="39">
        <f t="shared" si="36"/>
        <v>52263</v>
      </c>
      <c r="C359" s="40">
        <f t="shared" si="37"/>
        <v>4583.1899999999996</v>
      </c>
      <c r="D359" s="66">
        <f t="shared" si="38"/>
        <v>4583.1899999999996</v>
      </c>
      <c r="E359" s="40">
        <f t="shared" si="39"/>
        <v>368.93</v>
      </c>
      <c r="F359" s="40">
        <f t="shared" si="40"/>
        <v>4214.2599999999993</v>
      </c>
      <c r="G359" s="40">
        <f t="shared" si="41"/>
        <v>106464.58999999917</v>
      </c>
    </row>
    <row r="360" spans="1:7" x14ac:dyDescent="0.2">
      <c r="A360" s="38">
        <f t="shared" si="35"/>
        <v>339</v>
      </c>
      <c r="B360" s="39">
        <f t="shared" si="36"/>
        <v>52291</v>
      </c>
      <c r="C360" s="40">
        <f t="shared" si="37"/>
        <v>4583.1899999999996</v>
      </c>
      <c r="D360" s="66">
        <f t="shared" si="38"/>
        <v>4583.1899999999996</v>
      </c>
      <c r="E360" s="40">
        <f t="shared" si="39"/>
        <v>354.88</v>
      </c>
      <c r="F360" s="40">
        <f t="shared" si="40"/>
        <v>4228.3099999999995</v>
      </c>
      <c r="G360" s="40">
        <f t="shared" si="41"/>
        <v>102236.27999999917</v>
      </c>
    </row>
    <row r="361" spans="1:7" x14ac:dyDescent="0.2">
      <c r="A361" s="38">
        <f t="shared" si="35"/>
        <v>340</v>
      </c>
      <c r="B361" s="39">
        <f t="shared" si="36"/>
        <v>52322</v>
      </c>
      <c r="C361" s="40">
        <f t="shared" si="37"/>
        <v>4583.1899999999996</v>
      </c>
      <c r="D361" s="66">
        <f t="shared" si="38"/>
        <v>4583.1899999999996</v>
      </c>
      <c r="E361" s="40">
        <f t="shared" si="39"/>
        <v>340.79</v>
      </c>
      <c r="F361" s="40">
        <f t="shared" si="40"/>
        <v>4242.3999999999996</v>
      </c>
      <c r="G361" s="40">
        <f t="shared" si="41"/>
        <v>97993.879999999175</v>
      </c>
    </row>
    <row r="362" spans="1:7" x14ac:dyDescent="0.2">
      <c r="A362" s="38">
        <f t="shared" si="35"/>
        <v>341</v>
      </c>
      <c r="B362" s="39">
        <f t="shared" si="36"/>
        <v>52352</v>
      </c>
      <c r="C362" s="40">
        <f t="shared" si="37"/>
        <v>4583.1899999999996</v>
      </c>
      <c r="D362" s="66">
        <f t="shared" si="38"/>
        <v>4583.1899999999996</v>
      </c>
      <c r="E362" s="40">
        <f t="shared" si="39"/>
        <v>326.64999999999998</v>
      </c>
      <c r="F362" s="40">
        <f t="shared" si="40"/>
        <v>4256.54</v>
      </c>
      <c r="G362" s="40">
        <f t="shared" si="41"/>
        <v>93737.339999999182</v>
      </c>
    </row>
    <row r="363" spans="1:7" x14ac:dyDescent="0.2">
      <c r="A363" s="38">
        <f t="shared" si="35"/>
        <v>342</v>
      </c>
      <c r="B363" s="39">
        <f t="shared" si="36"/>
        <v>52383</v>
      </c>
      <c r="C363" s="40">
        <f t="shared" si="37"/>
        <v>4583.1899999999996</v>
      </c>
      <c r="D363" s="66">
        <f t="shared" si="38"/>
        <v>4583.1899999999996</v>
      </c>
      <c r="E363" s="40">
        <f t="shared" si="39"/>
        <v>312.45999999999998</v>
      </c>
      <c r="F363" s="40">
        <f t="shared" si="40"/>
        <v>4270.7299999999996</v>
      </c>
      <c r="G363" s="40">
        <f t="shared" si="41"/>
        <v>89466.609999999186</v>
      </c>
    </row>
    <row r="364" spans="1:7" x14ac:dyDescent="0.2">
      <c r="A364" s="38">
        <f t="shared" si="35"/>
        <v>343</v>
      </c>
      <c r="B364" s="39">
        <f t="shared" si="36"/>
        <v>52413</v>
      </c>
      <c r="C364" s="40">
        <f t="shared" si="37"/>
        <v>4583.1899999999996</v>
      </c>
      <c r="D364" s="66">
        <f t="shared" si="38"/>
        <v>4583.1899999999996</v>
      </c>
      <c r="E364" s="40">
        <f t="shared" si="39"/>
        <v>298.22000000000003</v>
      </c>
      <c r="F364" s="40">
        <f t="shared" si="40"/>
        <v>4284.9699999999993</v>
      </c>
      <c r="G364" s="40">
        <f t="shared" si="41"/>
        <v>85181.639999999185</v>
      </c>
    </row>
    <row r="365" spans="1:7" x14ac:dyDescent="0.2">
      <c r="A365" s="38">
        <f t="shared" si="35"/>
        <v>344</v>
      </c>
      <c r="B365" s="39">
        <f t="shared" si="36"/>
        <v>52444</v>
      </c>
      <c r="C365" s="40">
        <f t="shared" si="37"/>
        <v>4583.1899999999996</v>
      </c>
      <c r="D365" s="66">
        <f t="shared" si="38"/>
        <v>4583.1899999999996</v>
      </c>
      <c r="E365" s="40">
        <f t="shared" si="39"/>
        <v>283.94</v>
      </c>
      <c r="F365" s="40">
        <f t="shared" si="40"/>
        <v>4299.25</v>
      </c>
      <c r="G365" s="40">
        <f t="shared" si="41"/>
        <v>80882.389999999185</v>
      </c>
    </row>
    <row r="366" spans="1:7" x14ac:dyDescent="0.2">
      <c r="A366" s="38">
        <f t="shared" si="35"/>
        <v>345</v>
      </c>
      <c r="B366" s="39">
        <f t="shared" si="36"/>
        <v>52475</v>
      </c>
      <c r="C366" s="40">
        <f t="shared" si="37"/>
        <v>4583.1899999999996</v>
      </c>
      <c r="D366" s="66">
        <f t="shared" si="38"/>
        <v>4583.1899999999996</v>
      </c>
      <c r="E366" s="40">
        <f t="shared" si="39"/>
        <v>269.61</v>
      </c>
      <c r="F366" s="40">
        <f t="shared" si="40"/>
        <v>4313.58</v>
      </c>
      <c r="G366" s="40">
        <f t="shared" si="41"/>
        <v>76568.809999999183</v>
      </c>
    </row>
    <row r="367" spans="1:7" x14ac:dyDescent="0.2">
      <c r="A367" s="38">
        <f t="shared" si="35"/>
        <v>346</v>
      </c>
      <c r="B367" s="39">
        <f t="shared" si="36"/>
        <v>52505</v>
      </c>
      <c r="C367" s="40">
        <f t="shared" si="37"/>
        <v>4583.1899999999996</v>
      </c>
      <c r="D367" s="66">
        <f t="shared" si="38"/>
        <v>4583.1899999999996</v>
      </c>
      <c r="E367" s="40">
        <f t="shared" si="39"/>
        <v>255.23</v>
      </c>
      <c r="F367" s="40">
        <f t="shared" si="40"/>
        <v>4327.96</v>
      </c>
      <c r="G367" s="40">
        <f t="shared" si="41"/>
        <v>72240.849999999176</v>
      </c>
    </row>
    <row r="368" spans="1:7" x14ac:dyDescent="0.2">
      <c r="A368" s="38">
        <f t="shared" si="35"/>
        <v>347</v>
      </c>
      <c r="B368" s="39">
        <f t="shared" si="36"/>
        <v>52536</v>
      </c>
      <c r="C368" s="40">
        <f t="shared" si="37"/>
        <v>4583.1899999999996</v>
      </c>
      <c r="D368" s="66">
        <f t="shared" si="38"/>
        <v>4583.1899999999996</v>
      </c>
      <c r="E368" s="40">
        <f t="shared" si="39"/>
        <v>240.8</v>
      </c>
      <c r="F368" s="40">
        <f t="shared" si="40"/>
        <v>4342.3899999999994</v>
      </c>
      <c r="G368" s="40">
        <f t="shared" si="41"/>
        <v>67898.459999999177</v>
      </c>
    </row>
    <row r="369" spans="1:7" x14ac:dyDescent="0.2">
      <c r="A369" s="38">
        <f t="shared" si="35"/>
        <v>348</v>
      </c>
      <c r="B369" s="39">
        <f t="shared" si="36"/>
        <v>52566</v>
      </c>
      <c r="C369" s="40">
        <f t="shared" si="37"/>
        <v>4583.1899999999996</v>
      </c>
      <c r="D369" s="66">
        <f t="shared" si="38"/>
        <v>4583.1899999999996</v>
      </c>
      <c r="E369" s="40">
        <f t="shared" si="39"/>
        <v>226.33</v>
      </c>
      <c r="F369" s="40">
        <f t="shared" si="40"/>
        <v>4356.8599999999997</v>
      </c>
      <c r="G369" s="40">
        <f t="shared" si="41"/>
        <v>63541.599999999176</v>
      </c>
    </row>
    <row r="370" spans="1:7" x14ac:dyDescent="0.2">
      <c r="A370" s="38">
        <f t="shared" si="35"/>
        <v>349</v>
      </c>
      <c r="B370" s="39">
        <f t="shared" si="36"/>
        <v>52597</v>
      </c>
      <c r="C370" s="40">
        <f t="shared" si="37"/>
        <v>4583.1899999999996</v>
      </c>
      <c r="D370" s="66">
        <f t="shared" si="38"/>
        <v>4583.1899999999996</v>
      </c>
      <c r="E370" s="40">
        <f t="shared" si="39"/>
        <v>211.81</v>
      </c>
      <c r="F370" s="40">
        <f t="shared" si="40"/>
        <v>4371.3799999999992</v>
      </c>
      <c r="G370" s="40">
        <f t="shared" si="41"/>
        <v>59170.219999999179</v>
      </c>
    </row>
    <row r="371" spans="1:7" x14ac:dyDescent="0.2">
      <c r="A371" s="38">
        <f t="shared" si="35"/>
        <v>350</v>
      </c>
      <c r="B371" s="39">
        <f t="shared" si="36"/>
        <v>52628</v>
      </c>
      <c r="C371" s="40">
        <f t="shared" si="37"/>
        <v>4583.1899999999996</v>
      </c>
      <c r="D371" s="66">
        <f t="shared" si="38"/>
        <v>4583.1899999999996</v>
      </c>
      <c r="E371" s="40">
        <f t="shared" si="39"/>
        <v>197.23</v>
      </c>
      <c r="F371" s="40">
        <f t="shared" si="40"/>
        <v>4385.96</v>
      </c>
      <c r="G371" s="40">
        <f t="shared" si="41"/>
        <v>54784.25999999918</v>
      </c>
    </row>
    <row r="372" spans="1:7" x14ac:dyDescent="0.2">
      <c r="A372" s="38">
        <f t="shared" si="35"/>
        <v>351</v>
      </c>
      <c r="B372" s="39">
        <f t="shared" si="36"/>
        <v>52657</v>
      </c>
      <c r="C372" s="40">
        <f t="shared" si="37"/>
        <v>4583.1899999999996</v>
      </c>
      <c r="D372" s="66">
        <f t="shared" si="38"/>
        <v>4583.1899999999996</v>
      </c>
      <c r="E372" s="40">
        <f t="shared" si="39"/>
        <v>182.61</v>
      </c>
      <c r="F372" s="40">
        <f t="shared" si="40"/>
        <v>4400.58</v>
      </c>
      <c r="G372" s="40">
        <f t="shared" si="41"/>
        <v>50383.679999999178</v>
      </c>
    </row>
    <row r="373" spans="1:7" x14ac:dyDescent="0.2">
      <c r="A373" s="38">
        <f t="shared" si="35"/>
        <v>352</v>
      </c>
      <c r="B373" s="39">
        <f t="shared" si="36"/>
        <v>52688</v>
      </c>
      <c r="C373" s="40">
        <f t="shared" si="37"/>
        <v>4583.1899999999996</v>
      </c>
      <c r="D373" s="66">
        <f t="shared" si="38"/>
        <v>4583.1899999999996</v>
      </c>
      <c r="E373" s="40">
        <f t="shared" si="39"/>
        <v>167.95</v>
      </c>
      <c r="F373" s="40">
        <f t="shared" si="40"/>
        <v>4415.24</v>
      </c>
      <c r="G373" s="40">
        <f t="shared" si="41"/>
        <v>45968.43999999918</v>
      </c>
    </row>
    <row r="374" spans="1:7" x14ac:dyDescent="0.2">
      <c r="A374" s="38">
        <f t="shared" si="35"/>
        <v>353</v>
      </c>
      <c r="B374" s="39">
        <f t="shared" si="36"/>
        <v>52718</v>
      </c>
      <c r="C374" s="40">
        <f t="shared" si="37"/>
        <v>4583.1899999999996</v>
      </c>
      <c r="D374" s="66">
        <f t="shared" si="38"/>
        <v>4583.1899999999996</v>
      </c>
      <c r="E374" s="40">
        <f t="shared" si="39"/>
        <v>153.22999999999999</v>
      </c>
      <c r="F374" s="40">
        <f t="shared" si="40"/>
        <v>4429.96</v>
      </c>
      <c r="G374" s="40">
        <f t="shared" si="41"/>
        <v>41538.479999999181</v>
      </c>
    </row>
    <row r="375" spans="1:7" x14ac:dyDescent="0.2">
      <c r="A375" s="38">
        <f t="shared" si="35"/>
        <v>354</v>
      </c>
      <c r="B375" s="39">
        <f t="shared" si="36"/>
        <v>52749</v>
      </c>
      <c r="C375" s="40">
        <f t="shared" si="37"/>
        <v>4583.1899999999996</v>
      </c>
      <c r="D375" s="66">
        <f t="shared" si="38"/>
        <v>4583.1899999999996</v>
      </c>
      <c r="E375" s="40">
        <f t="shared" si="39"/>
        <v>138.46</v>
      </c>
      <c r="F375" s="40">
        <f t="shared" si="40"/>
        <v>4444.7299999999996</v>
      </c>
      <c r="G375" s="40">
        <f t="shared" si="41"/>
        <v>37093.749999999185</v>
      </c>
    </row>
    <row r="376" spans="1:7" x14ac:dyDescent="0.2">
      <c r="A376" s="38">
        <f t="shared" si="35"/>
        <v>355</v>
      </c>
      <c r="B376" s="39">
        <f t="shared" si="36"/>
        <v>52779</v>
      </c>
      <c r="C376" s="40">
        <f t="shared" si="37"/>
        <v>4583.1899999999996</v>
      </c>
      <c r="D376" s="66">
        <f t="shared" si="38"/>
        <v>4583.1899999999996</v>
      </c>
      <c r="E376" s="40">
        <f t="shared" si="39"/>
        <v>123.65</v>
      </c>
      <c r="F376" s="40">
        <f t="shared" si="40"/>
        <v>4459.54</v>
      </c>
      <c r="G376" s="40">
        <f t="shared" si="41"/>
        <v>32634.209999999184</v>
      </c>
    </row>
    <row r="377" spans="1:7" x14ac:dyDescent="0.2">
      <c r="A377" s="38">
        <f t="shared" si="35"/>
        <v>356</v>
      </c>
      <c r="B377" s="39">
        <f t="shared" si="36"/>
        <v>52810</v>
      </c>
      <c r="C377" s="40">
        <f t="shared" si="37"/>
        <v>4583.1899999999996</v>
      </c>
      <c r="D377" s="66">
        <f t="shared" si="38"/>
        <v>4583.1899999999996</v>
      </c>
      <c r="E377" s="40">
        <f t="shared" si="39"/>
        <v>108.78</v>
      </c>
      <c r="F377" s="40">
        <f t="shared" si="40"/>
        <v>4474.41</v>
      </c>
      <c r="G377" s="40">
        <f t="shared" si="41"/>
        <v>28159.799999999184</v>
      </c>
    </row>
    <row r="378" spans="1:7" x14ac:dyDescent="0.2">
      <c r="A378" s="38">
        <f t="shared" si="35"/>
        <v>357</v>
      </c>
      <c r="B378" s="39">
        <f t="shared" si="36"/>
        <v>52841</v>
      </c>
      <c r="C378" s="40">
        <f t="shared" si="37"/>
        <v>4583.1899999999996</v>
      </c>
      <c r="D378" s="66">
        <f t="shared" si="38"/>
        <v>4583.1899999999996</v>
      </c>
      <c r="E378" s="40">
        <f t="shared" si="39"/>
        <v>93.87</v>
      </c>
      <c r="F378" s="40">
        <f t="shared" si="40"/>
        <v>4489.32</v>
      </c>
      <c r="G378" s="40">
        <f t="shared" si="41"/>
        <v>23670.479999999185</v>
      </c>
    </row>
    <row r="379" spans="1:7" x14ac:dyDescent="0.2">
      <c r="A379" s="38">
        <f t="shared" si="35"/>
        <v>358</v>
      </c>
      <c r="B379" s="39">
        <f t="shared" si="36"/>
        <v>52871</v>
      </c>
      <c r="C379" s="40">
        <f t="shared" si="37"/>
        <v>4583.1899999999996</v>
      </c>
      <c r="D379" s="66">
        <f t="shared" si="38"/>
        <v>4583.1899999999996</v>
      </c>
      <c r="E379" s="40">
        <f t="shared" si="39"/>
        <v>78.900000000000006</v>
      </c>
      <c r="F379" s="40">
        <f t="shared" si="40"/>
        <v>4504.29</v>
      </c>
      <c r="G379" s="40">
        <f t="shared" si="41"/>
        <v>19166.189999999184</v>
      </c>
    </row>
    <row r="380" spans="1:7" x14ac:dyDescent="0.2">
      <c r="A380" s="38">
        <f t="shared" si="35"/>
        <v>359</v>
      </c>
      <c r="B380" s="39">
        <f t="shared" si="36"/>
        <v>52902</v>
      </c>
      <c r="C380" s="40">
        <f t="shared" si="37"/>
        <v>4583.1899999999996</v>
      </c>
      <c r="D380" s="66">
        <f t="shared" si="38"/>
        <v>4583.1899999999996</v>
      </c>
      <c r="E380" s="40">
        <f t="shared" si="39"/>
        <v>63.89</v>
      </c>
      <c r="F380" s="40">
        <f t="shared" si="40"/>
        <v>4519.2999999999993</v>
      </c>
      <c r="G380" s="40">
        <f t="shared" si="41"/>
        <v>14646.889999999185</v>
      </c>
    </row>
    <row r="381" spans="1:7" x14ac:dyDescent="0.2">
      <c r="A381" s="38">
        <f t="shared" si="35"/>
        <v>360</v>
      </c>
      <c r="B381" s="39">
        <f t="shared" si="36"/>
        <v>52932</v>
      </c>
      <c r="C381" s="40">
        <f t="shared" si="37"/>
        <v>14695.71</v>
      </c>
      <c r="D381" s="66">
        <f t="shared" si="38"/>
        <v>14695.71</v>
      </c>
      <c r="E381" s="40">
        <f t="shared" si="39"/>
        <v>48.82</v>
      </c>
      <c r="F381" s="40">
        <f t="shared" si="40"/>
        <v>14646.89</v>
      </c>
      <c r="G381" s="40">
        <f t="shared" si="41"/>
        <v>-8.149072527885437E-10</v>
      </c>
    </row>
    <row r="382" spans="1:7" x14ac:dyDescent="0.2">
      <c r="A382" s="38" t="str">
        <f t="shared" si="35"/>
        <v/>
      </c>
      <c r="B382" s="39" t="str">
        <f t="shared" si="36"/>
        <v/>
      </c>
      <c r="C382" s="40" t="str">
        <f t="shared" si="37"/>
        <v/>
      </c>
      <c r="D382" s="66" t="str">
        <f t="shared" si="38"/>
        <v/>
      </c>
      <c r="E382" s="40" t="str">
        <f t="shared" si="39"/>
        <v/>
      </c>
      <c r="F382" s="40" t="str">
        <f t="shared" si="40"/>
        <v/>
      </c>
      <c r="G382" s="40" t="str">
        <f t="shared" si="41"/>
        <v/>
      </c>
    </row>
    <row r="383" spans="1:7" x14ac:dyDescent="0.2">
      <c r="A383" s="38" t="str">
        <f t="shared" si="35"/>
        <v/>
      </c>
      <c r="B383" s="39" t="str">
        <f t="shared" si="36"/>
        <v/>
      </c>
      <c r="C383" s="40" t="str">
        <f t="shared" si="37"/>
        <v/>
      </c>
      <c r="D383" s="66" t="str">
        <f t="shared" si="38"/>
        <v/>
      </c>
      <c r="E383" s="40" t="str">
        <f t="shared" si="39"/>
        <v/>
      </c>
      <c r="F383" s="40" t="str">
        <f t="shared" si="40"/>
        <v/>
      </c>
      <c r="G383" s="40" t="str">
        <f t="shared" si="41"/>
        <v/>
      </c>
    </row>
    <row r="384" spans="1:7" x14ac:dyDescent="0.2">
      <c r="A384" s="38" t="str">
        <f t="shared" si="35"/>
        <v/>
      </c>
      <c r="B384" s="39" t="str">
        <f t="shared" si="36"/>
        <v/>
      </c>
      <c r="C384" s="40" t="str">
        <f t="shared" si="37"/>
        <v/>
      </c>
      <c r="D384" s="66" t="str">
        <f t="shared" si="38"/>
        <v/>
      </c>
      <c r="E384" s="40" t="str">
        <f t="shared" si="39"/>
        <v/>
      </c>
      <c r="F384" s="40" t="str">
        <f t="shared" si="40"/>
        <v/>
      </c>
      <c r="G384" s="40" t="str">
        <f t="shared" si="41"/>
        <v/>
      </c>
    </row>
    <row r="385" spans="1:7" x14ac:dyDescent="0.2">
      <c r="A385" s="38" t="str">
        <f t="shared" si="35"/>
        <v/>
      </c>
      <c r="B385" s="39" t="str">
        <f t="shared" si="36"/>
        <v/>
      </c>
      <c r="C385" s="40" t="str">
        <f t="shared" si="37"/>
        <v/>
      </c>
      <c r="D385" s="66" t="str">
        <f t="shared" si="38"/>
        <v/>
      </c>
      <c r="E385" s="40" t="str">
        <f t="shared" si="39"/>
        <v/>
      </c>
      <c r="F385" s="40" t="str">
        <f t="shared" si="40"/>
        <v/>
      </c>
      <c r="G385" s="40" t="str">
        <f t="shared" si="41"/>
        <v/>
      </c>
    </row>
    <row r="386" spans="1:7" x14ac:dyDescent="0.2">
      <c r="A386" s="38" t="str">
        <f t="shared" si="35"/>
        <v/>
      </c>
      <c r="B386" s="39" t="str">
        <f t="shared" si="36"/>
        <v/>
      </c>
      <c r="C386" s="40" t="str">
        <f t="shared" si="37"/>
        <v/>
      </c>
      <c r="D386" s="66" t="str">
        <f t="shared" si="38"/>
        <v/>
      </c>
      <c r="E386" s="40" t="str">
        <f t="shared" si="39"/>
        <v/>
      </c>
      <c r="F386" s="40" t="str">
        <f t="shared" si="40"/>
        <v/>
      </c>
      <c r="G386" s="40" t="str">
        <f t="shared" si="41"/>
        <v/>
      </c>
    </row>
    <row r="387" spans="1:7" x14ac:dyDescent="0.2">
      <c r="A387" s="38" t="str">
        <f t="shared" si="35"/>
        <v/>
      </c>
      <c r="B387" s="39" t="str">
        <f t="shared" si="36"/>
        <v/>
      </c>
      <c r="C387" s="40" t="str">
        <f t="shared" si="37"/>
        <v/>
      </c>
      <c r="D387" s="66" t="str">
        <f t="shared" si="38"/>
        <v/>
      </c>
      <c r="E387" s="40" t="str">
        <f t="shared" si="39"/>
        <v/>
      </c>
      <c r="F387" s="40" t="str">
        <f t="shared" si="40"/>
        <v/>
      </c>
      <c r="G387" s="40" t="str">
        <f t="shared" si="41"/>
        <v/>
      </c>
    </row>
    <row r="388" spans="1:7" x14ac:dyDescent="0.2">
      <c r="A388" s="38" t="str">
        <f t="shared" si="35"/>
        <v/>
      </c>
      <c r="B388" s="39" t="str">
        <f t="shared" si="36"/>
        <v/>
      </c>
      <c r="C388" s="40" t="str">
        <f t="shared" si="37"/>
        <v/>
      </c>
      <c r="D388" s="66" t="str">
        <f t="shared" si="38"/>
        <v/>
      </c>
      <c r="E388" s="40" t="str">
        <f t="shared" si="39"/>
        <v/>
      </c>
      <c r="F388" s="40" t="str">
        <f t="shared" si="40"/>
        <v/>
      </c>
      <c r="G388" s="40" t="str">
        <f t="shared" si="41"/>
        <v/>
      </c>
    </row>
    <row r="389" spans="1:7" x14ac:dyDescent="0.2">
      <c r="A389" s="38" t="str">
        <f t="shared" si="35"/>
        <v/>
      </c>
      <c r="B389" s="39" t="str">
        <f t="shared" si="36"/>
        <v/>
      </c>
      <c r="C389" s="40" t="str">
        <f t="shared" si="37"/>
        <v/>
      </c>
      <c r="D389" s="66" t="str">
        <f t="shared" si="38"/>
        <v/>
      </c>
      <c r="E389" s="40" t="str">
        <f t="shared" si="39"/>
        <v/>
      </c>
      <c r="F389" s="40" t="str">
        <f t="shared" si="40"/>
        <v/>
      </c>
      <c r="G389" s="40" t="str">
        <f t="shared" si="41"/>
        <v/>
      </c>
    </row>
    <row r="390" spans="1:7" x14ac:dyDescent="0.2">
      <c r="A390" s="38" t="str">
        <f t="shared" si="35"/>
        <v/>
      </c>
      <c r="B390" s="39" t="str">
        <f t="shared" si="36"/>
        <v/>
      </c>
      <c r="C390" s="40" t="str">
        <f t="shared" si="37"/>
        <v/>
      </c>
      <c r="D390" s="66" t="str">
        <f t="shared" si="38"/>
        <v/>
      </c>
      <c r="E390" s="40" t="str">
        <f t="shared" si="39"/>
        <v/>
      </c>
      <c r="F390" s="40" t="str">
        <f t="shared" si="40"/>
        <v/>
      </c>
      <c r="G390" s="40" t="str">
        <f t="shared" si="41"/>
        <v/>
      </c>
    </row>
    <row r="391" spans="1:7" x14ac:dyDescent="0.2">
      <c r="A391" s="38" t="str">
        <f t="shared" si="35"/>
        <v/>
      </c>
      <c r="B391" s="39" t="str">
        <f t="shared" si="36"/>
        <v/>
      </c>
      <c r="C391" s="40" t="str">
        <f t="shared" si="37"/>
        <v/>
      </c>
      <c r="D391" s="66" t="str">
        <f t="shared" si="38"/>
        <v/>
      </c>
      <c r="E391" s="40" t="str">
        <f t="shared" si="39"/>
        <v/>
      </c>
      <c r="F391" s="40" t="str">
        <f t="shared" si="40"/>
        <v/>
      </c>
      <c r="G391" s="40" t="str">
        <f t="shared" si="41"/>
        <v/>
      </c>
    </row>
    <row r="392" spans="1:7" x14ac:dyDescent="0.2">
      <c r="A392" s="38" t="str">
        <f t="shared" si="35"/>
        <v/>
      </c>
      <c r="B392" s="39" t="str">
        <f t="shared" si="36"/>
        <v/>
      </c>
      <c r="C392" s="40" t="str">
        <f t="shared" si="37"/>
        <v/>
      </c>
      <c r="D392" s="66" t="str">
        <f t="shared" si="38"/>
        <v/>
      </c>
      <c r="E392" s="40" t="str">
        <f t="shared" si="39"/>
        <v/>
      </c>
      <c r="F392" s="40" t="str">
        <f t="shared" si="40"/>
        <v/>
      </c>
      <c r="G392" s="40" t="str">
        <f t="shared" si="41"/>
        <v/>
      </c>
    </row>
    <row r="393" spans="1:7" x14ac:dyDescent="0.2">
      <c r="A393" s="38" t="str">
        <f t="shared" si="35"/>
        <v/>
      </c>
      <c r="B393" s="39" t="str">
        <f t="shared" si="36"/>
        <v/>
      </c>
      <c r="C393" s="40" t="str">
        <f t="shared" si="37"/>
        <v/>
      </c>
      <c r="D393" s="66" t="str">
        <f t="shared" si="38"/>
        <v/>
      </c>
      <c r="E393" s="40" t="str">
        <f t="shared" si="39"/>
        <v/>
      </c>
      <c r="F393" s="40" t="str">
        <f t="shared" si="40"/>
        <v/>
      </c>
      <c r="G393" s="40" t="str">
        <f t="shared" si="41"/>
        <v/>
      </c>
    </row>
    <row r="394" spans="1:7" x14ac:dyDescent="0.2">
      <c r="A394" s="38" t="str">
        <f t="shared" si="35"/>
        <v/>
      </c>
      <c r="B394" s="39" t="str">
        <f t="shared" si="36"/>
        <v/>
      </c>
      <c r="C394" s="40" t="str">
        <f t="shared" si="37"/>
        <v/>
      </c>
      <c r="D394" s="66" t="str">
        <f t="shared" si="38"/>
        <v/>
      </c>
      <c r="E394" s="40" t="str">
        <f t="shared" si="39"/>
        <v/>
      </c>
      <c r="F394" s="40" t="str">
        <f t="shared" si="40"/>
        <v/>
      </c>
      <c r="G394" s="40" t="str">
        <f t="shared" si="41"/>
        <v/>
      </c>
    </row>
    <row r="395" spans="1:7" x14ac:dyDescent="0.2">
      <c r="A395" s="38" t="str">
        <f t="shared" si="35"/>
        <v/>
      </c>
      <c r="B395" s="39" t="str">
        <f t="shared" si="36"/>
        <v/>
      </c>
      <c r="C395" s="40" t="str">
        <f t="shared" si="37"/>
        <v/>
      </c>
      <c r="D395" s="66" t="str">
        <f t="shared" si="38"/>
        <v/>
      </c>
      <c r="E395" s="40" t="str">
        <f t="shared" si="39"/>
        <v/>
      </c>
      <c r="F395" s="40" t="str">
        <f t="shared" si="40"/>
        <v/>
      </c>
      <c r="G395" s="40" t="str">
        <f t="shared" si="41"/>
        <v/>
      </c>
    </row>
    <row r="396" spans="1:7" x14ac:dyDescent="0.2">
      <c r="A396" s="38" t="str">
        <f t="shared" si="35"/>
        <v/>
      </c>
      <c r="B396" s="39" t="str">
        <f t="shared" si="36"/>
        <v/>
      </c>
      <c r="C396" s="40" t="str">
        <f t="shared" si="37"/>
        <v/>
      </c>
      <c r="D396" s="66" t="str">
        <f t="shared" si="38"/>
        <v/>
      </c>
      <c r="E396" s="40" t="str">
        <f t="shared" si="39"/>
        <v/>
      </c>
      <c r="F396" s="40" t="str">
        <f t="shared" si="40"/>
        <v/>
      </c>
      <c r="G396" s="40" t="str">
        <f t="shared" si="41"/>
        <v/>
      </c>
    </row>
    <row r="397" spans="1:7" x14ac:dyDescent="0.2">
      <c r="A397" s="38" t="str">
        <f t="shared" si="35"/>
        <v/>
      </c>
      <c r="B397" s="39" t="str">
        <f t="shared" si="36"/>
        <v/>
      </c>
      <c r="C397" s="40" t="str">
        <f t="shared" si="37"/>
        <v/>
      </c>
      <c r="D397" s="66" t="str">
        <f t="shared" si="38"/>
        <v/>
      </c>
      <c r="E397" s="40" t="str">
        <f t="shared" si="39"/>
        <v/>
      </c>
      <c r="F397" s="40" t="str">
        <f t="shared" si="40"/>
        <v/>
      </c>
      <c r="G397" s="40" t="str">
        <f t="shared" si="41"/>
        <v/>
      </c>
    </row>
    <row r="398" spans="1:7" x14ac:dyDescent="0.2">
      <c r="A398" s="38" t="str">
        <f t="shared" si="35"/>
        <v/>
      </c>
      <c r="B398" s="39" t="str">
        <f t="shared" si="36"/>
        <v/>
      </c>
      <c r="C398" s="40" t="str">
        <f t="shared" si="37"/>
        <v/>
      </c>
      <c r="D398" s="66" t="str">
        <f t="shared" si="38"/>
        <v/>
      </c>
      <c r="E398" s="40" t="str">
        <f t="shared" si="39"/>
        <v/>
      </c>
      <c r="F398" s="40" t="str">
        <f t="shared" si="40"/>
        <v/>
      </c>
      <c r="G398" s="40" t="str">
        <f t="shared" si="41"/>
        <v/>
      </c>
    </row>
    <row r="399" spans="1:7" x14ac:dyDescent="0.2">
      <c r="A399" s="38" t="str">
        <f t="shared" si="35"/>
        <v/>
      </c>
      <c r="B399" s="39" t="str">
        <f t="shared" si="36"/>
        <v/>
      </c>
      <c r="C399" s="40" t="str">
        <f t="shared" si="37"/>
        <v/>
      </c>
      <c r="D399" s="66" t="str">
        <f t="shared" si="38"/>
        <v/>
      </c>
      <c r="E399" s="40" t="str">
        <f t="shared" si="39"/>
        <v/>
      </c>
      <c r="F399" s="40" t="str">
        <f t="shared" si="40"/>
        <v/>
      </c>
      <c r="G399" s="40" t="str">
        <f t="shared" si="41"/>
        <v/>
      </c>
    </row>
    <row r="400" spans="1:7" x14ac:dyDescent="0.2">
      <c r="A400" s="38" t="str">
        <f t="shared" si="35"/>
        <v/>
      </c>
      <c r="B400" s="39" t="str">
        <f t="shared" si="36"/>
        <v/>
      </c>
      <c r="C400" s="40" t="str">
        <f t="shared" si="37"/>
        <v/>
      </c>
      <c r="D400" s="66" t="str">
        <f t="shared" si="38"/>
        <v/>
      </c>
      <c r="E400" s="40" t="str">
        <f t="shared" si="39"/>
        <v/>
      </c>
      <c r="F400" s="40" t="str">
        <f t="shared" si="40"/>
        <v/>
      </c>
      <c r="G400" s="40" t="str">
        <f t="shared" si="41"/>
        <v/>
      </c>
    </row>
    <row r="401" spans="1:7" x14ac:dyDescent="0.2">
      <c r="A401" s="38" t="str">
        <f t="shared" si="35"/>
        <v/>
      </c>
      <c r="B401" s="39" t="str">
        <f t="shared" si="36"/>
        <v/>
      </c>
      <c r="C401" s="40" t="str">
        <f t="shared" si="37"/>
        <v/>
      </c>
      <c r="D401" s="66" t="str">
        <f t="shared" si="38"/>
        <v/>
      </c>
      <c r="E401" s="40" t="str">
        <f t="shared" si="39"/>
        <v/>
      </c>
      <c r="F401" s="40" t="str">
        <f t="shared" si="40"/>
        <v/>
      </c>
      <c r="G401" s="40" t="str">
        <f t="shared" si="41"/>
        <v/>
      </c>
    </row>
    <row r="402" spans="1:7" x14ac:dyDescent="0.2">
      <c r="A402" s="38" t="str">
        <f t="shared" si="35"/>
        <v/>
      </c>
      <c r="B402" s="39" t="str">
        <f t="shared" si="36"/>
        <v/>
      </c>
      <c r="C402" s="40" t="str">
        <f t="shared" si="37"/>
        <v/>
      </c>
      <c r="D402" s="66" t="str">
        <f t="shared" si="38"/>
        <v/>
      </c>
      <c r="E402" s="40" t="str">
        <f t="shared" si="39"/>
        <v/>
      </c>
      <c r="F402" s="40" t="str">
        <f t="shared" si="40"/>
        <v/>
      </c>
      <c r="G402" s="40" t="str">
        <f t="shared" si="41"/>
        <v/>
      </c>
    </row>
    <row r="403" spans="1:7" x14ac:dyDescent="0.2">
      <c r="A403" s="38" t="str">
        <f t="shared" si="35"/>
        <v/>
      </c>
      <c r="B403" s="39" t="str">
        <f t="shared" si="36"/>
        <v/>
      </c>
      <c r="C403" s="40" t="str">
        <f t="shared" si="37"/>
        <v/>
      </c>
      <c r="D403" s="66" t="str">
        <f t="shared" si="38"/>
        <v/>
      </c>
      <c r="E403" s="40" t="str">
        <f t="shared" si="39"/>
        <v/>
      </c>
      <c r="F403" s="40" t="str">
        <f t="shared" si="40"/>
        <v/>
      </c>
      <c r="G403" s="40" t="str">
        <f t="shared" si="41"/>
        <v/>
      </c>
    </row>
    <row r="404" spans="1:7" x14ac:dyDescent="0.2">
      <c r="A404" s="38" t="str">
        <f t="shared" si="35"/>
        <v/>
      </c>
      <c r="B404" s="39" t="str">
        <f t="shared" si="36"/>
        <v/>
      </c>
      <c r="C404" s="40" t="str">
        <f t="shared" si="37"/>
        <v/>
      </c>
      <c r="D404" s="66" t="str">
        <f t="shared" si="38"/>
        <v/>
      </c>
      <c r="E404" s="40" t="str">
        <f t="shared" si="39"/>
        <v/>
      </c>
      <c r="F404" s="40" t="str">
        <f t="shared" si="40"/>
        <v/>
      </c>
      <c r="G404" s="40" t="str">
        <f t="shared" si="41"/>
        <v/>
      </c>
    </row>
    <row r="405" spans="1:7" x14ac:dyDescent="0.2">
      <c r="A405" s="38" t="str">
        <f t="shared" si="35"/>
        <v/>
      </c>
      <c r="B405" s="39" t="str">
        <f t="shared" si="36"/>
        <v/>
      </c>
      <c r="C405" s="40" t="str">
        <f t="shared" si="37"/>
        <v/>
      </c>
      <c r="D405" s="66" t="str">
        <f t="shared" si="38"/>
        <v/>
      </c>
      <c r="E405" s="40" t="str">
        <f t="shared" si="39"/>
        <v/>
      </c>
      <c r="F405" s="40" t="str">
        <f t="shared" si="40"/>
        <v/>
      </c>
      <c r="G405" s="40" t="str">
        <f t="shared" si="41"/>
        <v/>
      </c>
    </row>
    <row r="406" spans="1:7" x14ac:dyDescent="0.2">
      <c r="A406" s="38" t="str">
        <f t="shared" ref="A406:A469" si="42">IF(G405="","",IF(roundOpt,IF(OR(A405&gt;=nper,ROUND(G405,2)&lt;=0),"",A405+1),IF(OR(A405&gt;=nper,G405&lt;=0),"",A405+1)))</f>
        <v/>
      </c>
      <c r="B406" s="39" t="str">
        <f t="shared" ref="B406:B469" si="43">IF(A406="","",IF(OR(periods_per_year=26,periods_per_year=52),IF(periods_per_year=26,IF(A406=1,fpdate,B405+14),IF(periods_per_year=52,IF(A406=1,fpdate,B405+7),"n/a")),IF(periods_per_year=24,DATE(YEAR(fpdate),MONTH(fpdate)+(A406-1)/2+IF(AND(DAY(fpdate)&gt;=15,MOD(A406,2)=0),1,0),IF(MOD(A406,2)=0,IF(DAY(fpdate)&gt;=15,DAY(fpdate)-14,DAY(fpdate)+14),DAY(fpdate))),IF(DAY(DATE(YEAR(fpdate),MONTH(fpdate)+(A406-1)*months_per_period,DAY(fpdate)))&lt;&gt;DAY(fpdate),DATE(YEAR(fpdate),MONTH(fpdate)+(A406-1)*months_per_period+1,0),DATE(YEAR(fpdate),MONTH(fpdate)+(A406-1)*months_per_period,DAY(fpdate))))))</f>
        <v/>
      </c>
      <c r="C406" s="40" t="str">
        <f t="shared" ref="C406:C469" si="44">IF(A406="","",IF(roundOpt,IF(OR(A406=nper,payment&gt;ROUND((1+rate)*G405,2)),ROUND((1+rate)*G405,2),payment),IF(OR(A406=nper,payment&gt;(1+rate)*G405),(1+rate)*G405,payment)))</f>
        <v/>
      </c>
      <c r="D406" s="66" t="str">
        <f t="shared" ref="D406:D469" si="45">C406</f>
        <v/>
      </c>
      <c r="E406" s="40" t="str">
        <f t="shared" si="39"/>
        <v/>
      </c>
      <c r="F406" s="40" t="str">
        <f t="shared" si="40"/>
        <v/>
      </c>
      <c r="G406" s="40" t="str">
        <f t="shared" si="41"/>
        <v/>
      </c>
    </row>
    <row r="407" spans="1:7" x14ac:dyDescent="0.2">
      <c r="A407" s="38" t="str">
        <f t="shared" si="42"/>
        <v/>
      </c>
      <c r="B407" s="39" t="str">
        <f t="shared" si="43"/>
        <v/>
      </c>
      <c r="C407" s="40" t="str">
        <f t="shared" si="44"/>
        <v/>
      </c>
      <c r="D407" s="66" t="str">
        <f t="shared" si="45"/>
        <v/>
      </c>
      <c r="E407" s="40" t="str">
        <f t="shared" ref="E407:E470" si="46">IF(A407="","",IF(AND(A407=1,pmtType=1),0,IF(roundOpt,ROUND(rate*G406,2),rate*G406)))</f>
        <v/>
      </c>
      <c r="F407" s="40" t="str">
        <f t="shared" ref="F407:F470" si="47">IF(A407="","",D407-E407)</f>
        <v/>
      </c>
      <c r="G407" s="40" t="str">
        <f t="shared" ref="G407:G470" si="48">IF(A407="","",G406-F407)</f>
        <v/>
      </c>
    </row>
    <row r="408" spans="1:7" x14ac:dyDescent="0.2">
      <c r="A408" s="38" t="str">
        <f t="shared" si="42"/>
        <v/>
      </c>
      <c r="B408" s="39" t="str">
        <f t="shared" si="43"/>
        <v/>
      </c>
      <c r="C408" s="40" t="str">
        <f t="shared" si="44"/>
        <v/>
      </c>
      <c r="D408" s="66" t="str">
        <f t="shared" si="45"/>
        <v/>
      </c>
      <c r="E408" s="40" t="str">
        <f t="shared" si="46"/>
        <v/>
      </c>
      <c r="F408" s="40" t="str">
        <f t="shared" si="47"/>
        <v/>
      </c>
      <c r="G408" s="40" t="str">
        <f t="shared" si="48"/>
        <v/>
      </c>
    </row>
    <row r="409" spans="1:7" x14ac:dyDescent="0.2">
      <c r="A409" s="38" t="str">
        <f t="shared" si="42"/>
        <v/>
      </c>
      <c r="B409" s="39" t="str">
        <f t="shared" si="43"/>
        <v/>
      </c>
      <c r="C409" s="40" t="str">
        <f t="shared" si="44"/>
        <v/>
      </c>
      <c r="D409" s="66" t="str">
        <f t="shared" si="45"/>
        <v/>
      </c>
      <c r="E409" s="40" t="str">
        <f t="shared" si="46"/>
        <v/>
      </c>
      <c r="F409" s="40" t="str">
        <f t="shared" si="47"/>
        <v/>
      </c>
      <c r="G409" s="40" t="str">
        <f t="shared" si="48"/>
        <v/>
      </c>
    </row>
    <row r="410" spans="1:7" x14ac:dyDescent="0.2">
      <c r="A410" s="38" t="str">
        <f t="shared" si="42"/>
        <v/>
      </c>
      <c r="B410" s="39" t="str">
        <f t="shared" si="43"/>
        <v/>
      </c>
      <c r="C410" s="40" t="str">
        <f t="shared" si="44"/>
        <v/>
      </c>
      <c r="D410" s="66" t="str">
        <f t="shared" si="45"/>
        <v/>
      </c>
      <c r="E410" s="40" t="str">
        <f t="shared" si="46"/>
        <v/>
      </c>
      <c r="F410" s="40" t="str">
        <f t="shared" si="47"/>
        <v/>
      </c>
      <c r="G410" s="40" t="str">
        <f t="shared" si="48"/>
        <v/>
      </c>
    </row>
    <row r="411" spans="1:7" x14ac:dyDescent="0.2">
      <c r="A411" s="38" t="str">
        <f t="shared" si="42"/>
        <v/>
      </c>
      <c r="B411" s="39" t="str">
        <f t="shared" si="43"/>
        <v/>
      </c>
      <c r="C411" s="40" t="str">
        <f t="shared" si="44"/>
        <v/>
      </c>
      <c r="D411" s="66" t="str">
        <f t="shared" si="45"/>
        <v/>
      </c>
      <c r="E411" s="40" t="str">
        <f t="shared" si="46"/>
        <v/>
      </c>
      <c r="F411" s="40" t="str">
        <f t="shared" si="47"/>
        <v/>
      </c>
      <c r="G411" s="40" t="str">
        <f t="shared" si="48"/>
        <v/>
      </c>
    </row>
    <row r="412" spans="1:7" x14ac:dyDescent="0.2">
      <c r="A412" s="38" t="str">
        <f t="shared" si="42"/>
        <v/>
      </c>
      <c r="B412" s="39" t="str">
        <f t="shared" si="43"/>
        <v/>
      </c>
      <c r="C412" s="40" t="str">
        <f t="shared" si="44"/>
        <v/>
      </c>
      <c r="D412" s="66" t="str">
        <f t="shared" si="45"/>
        <v/>
      </c>
      <c r="E412" s="40" t="str">
        <f t="shared" si="46"/>
        <v/>
      </c>
      <c r="F412" s="40" t="str">
        <f t="shared" si="47"/>
        <v/>
      </c>
      <c r="G412" s="40" t="str">
        <f t="shared" si="48"/>
        <v/>
      </c>
    </row>
    <row r="413" spans="1:7" x14ac:dyDescent="0.2">
      <c r="A413" s="38" t="str">
        <f t="shared" si="42"/>
        <v/>
      </c>
      <c r="B413" s="39" t="str">
        <f t="shared" si="43"/>
        <v/>
      </c>
      <c r="C413" s="40" t="str">
        <f t="shared" si="44"/>
        <v/>
      </c>
      <c r="D413" s="66" t="str">
        <f t="shared" si="45"/>
        <v/>
      </c>
      <c r="E413" s="40" t="str">
        <f t="shared" si="46"/>
        <v/>
      </c>
      <c r="F413" s="40" t="str">
        <f t="shared" si="47"/>
        <v/>
      </c>
      <c r="G413" s="40" t="str">
        <f t="shared" si="48"/>
        <v/>
      </c>
    </row>
    <row r="414" spans="1:7" x14ac:dyDescent="0.2">
      <c r="A414" s="38" t="str">
        <f t="shared" si="42"/>
        <v/>
      </c>
      <c r="B414" s="39" t="str">
        <f t="shared" si="43"/>
        <v/>
      </c>
      <c r="C414" s="40" t="str">
        <f t="shared" si="44"/>
        <v/>
      </c>
      <c r="D414" s="66" t="str">
        <f t="shared" si="45"/>
        <v/>
      </c>
      <c r="E414" s="40" t="str">
        <f t="shared" si="46"/>
        <v/>
      </c>
      <c r="F414" s="40" t="str">
        <f t="shared" si="47"/>
        <v/>
      </c>
      <c r="G414" s="40" t="str">
        <f t="shared" si="48"/>
        <v/>
      </c>
    </row>
    <row r="415" spans="1:7" x14ac:dyDescent="0.2">
      <c r="A415" s="38" t="str">
        <f t="shared" si="42"/>
        <v/>
      </c>
      <c r="B415" s="39" t="str">
        <f t="shared" si="43"/>
        <v/>
      </c>
      <c r="C415" s="40" t="str">
        <f t="shared" si="44"/>
        <v/>
      </c>
      <c r="D415" s="66" t="str">
        <f t="shared" si="45"/>
        <v/>
      </c>
      <c r="E415" s="40" t="str">
        <f t="shared" si="46"/>
        <v/>
      </c>
      <c r="F415" s="40" t="str">
        <f t="shared" si="47"/>
        <v/>
      </c>
      <c r="G415" s="40" t="str">
        <f t="shared" si="48"/>
        <v/>
      </c>
    </row>
    <row r="416" spans="1:7" x14ac:dyDescent="0.2">
      <c r="A416" s="38" t="str">
        <f t="shared" si="42"/>
        <v/>
      </c>
      <c r="B416" s="39" t="str">
        <f t="shared" si="43"/>
        <v/>
      </c>
      <c r="C416" s="40" t="str">
        <f t="shared" si="44"/>
        <v/>
      </c>
      <c r="D416" s="66" t="str">
        <f t="shared" si="45"/>
        <v/>
      </c>
      <c r="E416" s="40" t="str">
        <f t="shared" si="46"/>
        <v/>
      </c>
      <c r="F416" s="40" t="str">
        <f t="shared" si="47"/>
        <v/>
      </c>
      <c r="G416" s="40" t="str">
        <f t="shared" si="48"/>
        <v/>
      </c>
    </row>
    <row r="417" spans="1:7" x14ac:dyDescent="0.2">
      <c r="A417" s="38" t="str">
        <f t="shared" si="42"/>
        <v/>
      </c>
      <c r="B417" s="39" t="str">
        <f t="shared" si="43"/>
        <v/>
      </c>
      <c r="C417" s="40" t="str">
        <f t="shared" si="44"/>
        <v/>
      </c>
      <c r="D417" s="66" t="str">
        <f t="shared" si="45"/>
        <v/>
      </c>
      <c r="E417" s="40" t="str">
        <f t="shared" si="46"/>
        <v/>
      </c>
      <c r="F417" s="40" t="str">
        <f t="shared" si="47"/>
        <v/>
      </c>
      <c r="G417" s="40" t="str">
        <f t="shared" si="48"/>
        <v/>
      </c>
    </row>
    <row r="418" spans="1:7" x14ac:dyDescent="0.2">
      <c r="A418" s="38" t="str">
        <f t="shared" si="42"/>
        <v/>
      </c>
      <c r="B418" s="39" t="str">
        <f t="shared" si="43"/>
        <v/>
      </c>
      <c r="C418" s="40" t="str">
        <f t="shared" si="44"/>
        <v/>
      </c>
      <c r="D418" s="66" t="str">
        <f t="shared" si="45"/>
        <v/>
      </c>
      <c r="E418" s="40" t="str">
        <f t="shared" si="46"/>
        <v/>
      </c>
      <c r="F418" s="40" t="str">
        <f t="shared" si="47"/>
        <v/>
      </c>
      <c r="G418" s="40" t="str">
        <f t="shared" si="48"/>
        <v/>
      </c>
    </row>
    <row r="419" spans="1:7" x14ac:dyDescent="0.2">
      <c r="A419" s="38" t="str">
        <f t="shared" si="42"/>
        <v/>
      </c>
      <c r="B419" s="39" t="str">
        <f t="shared" si="43"/>
        <v/>
      </c>
      <c r="C419" s="40" t="str">
        <f t="shared" si="44"/>
        <v/>
      </c>
      <c r="D419" s="66" t="str">
        <f t="shared" si="45"/>
        <v/>
      </c>
      <c r="E419" s="40" t="str">
        <f t="shared" si="46"/>
        <v/>
      </c>
      <c r="F419" s="40" t="str">
        <f t="shared" si="47"/>
        <v/>
      </c>
      <c r="G419" s="40" t="str">
        <f t="shared" si="48"/>
        <v/>
      </c>
    </row>
    <row r="420" spans="1:7" x14ac:dyDescent="0.2">
      <c r="A420" s="38" t="str">
        <f t="shared" si="42"/>
        <v/>
      </c>
      <c r="B420" s="39" t="str">
        <f t="shared" si="43"/>
        <v/>
      </c>
      <c r="C420" s="40" t="str">
        <f t="shared" si="44"/>
        <v/>
      </c>
      <c r="D420" s="66" t="str">
        <f t="shared" si="45"/>
        <v/>
      </c>
      <c r="E420" s="40" t="str">
        <f t="shared" si="46"/>
        <v/>
      </c>
      <c r="F420" s="40" t="str">
        <f t="shared" si="47"/>
        <v/>
      </c>
      <c r="G420" s="40" t="str">
        <f t="shared" si="48"/>
        <v/>
      </c>
    </row>
    <row r="421" spans="1:7" x14ac:dyDescent="0.2">
      <c r="A421" s="38" t="str">
        <f t="shared" si="42"/>
        <v/>
      </c>
      <c r="B421" s="39" t="str">
        <f t="shared" si="43"/>
        <v/>
      </c>
      <c r="C421" s="40" t="str">
        <f t="shared" si="44"/>
        <v/>
      </c>
      <c r="D421" s="66" t="str">
        <f t="shared" si="45"/>
        <v/>
      </c>
      <c r="E421" s="40" t="str">
        <f t="shared" si="46"/>
        <v/>
      </c>
      <c r="F421" s="40" t="str">
        <f t="shared" si="47"/>
        <v/>
      </c>
      <c r="G421" s="40" t="str">
        <f t="shared" si="48"/>
        <v/>
      </c>
    </row>
    <row r="422" spans="1:7" x14ac:dyDescent="0.2">
      <c r="A422" s="38" t="str">
        <f t="shared" si="42"/>
        <v/>
      </c>
      <c r="B422" s="39" t="str">
        <f t="shared" si="43"/>
        <v/>
      </c>
      <c r="C422" s="40" t="str">
        <f t="shared" si="44"/>
        <v/>
      </c>
      <c r="D422" s="66" t="str">
        <f t="shared" si="45"/>
        <v/>
      </c>
      <c r="E422" s="40" t="str">
        <f t="shared" si="46"/>
        <v/>
      </c>
      <c r="F422" s="40" t="str">
        <f t="shared" si="47"/>
        <v/>
      </c>
      <c r="G422" s="40" t="str">
        <f t="shared" si="48"/>
        <v/>
      </c>
    </row>
    <row r="423" spans="1:7" x14ac:dyDescent="0.2">
      <c r="A423" s="38" t="str">
        <f t="shared" si="42"/>
        <v/>
      </c>
      <c r="B423" s="39" t="str">
        <f t="shared" si="43"/>
        <v/>
      </c>
      <c r="C423" s="40" t="str">
        <f t="shared" si="44"/>
        <v/>
      </c>
      <c r="D423" s="66" t="str">
        <f t="shared" si="45"/>
        <v/>
      </c>
      <c r="E423" s="40" t="str">
        <f t="shared" si="46"/>
        <v/>
      </c>
      <c r="F423" s="40" t="str">
        <f t="shared" si="47"/>
        <v/>
      </c>
      <c r="G423" s="40" t="str">
        <f t="shared" si="48"/>
        <v/>
      </c>
    </row>
    <row r="424" spans="1:7" x14ac:dyDescent="0.2">
      <c r="A424" s="38" t="str">
        <f t="shared" si="42"/>
        <v/>
      </c>
      <c r="B424" s="39" t="str">
        <f t="shared" si="43"/>
        <v/>
      </c>
      <c r="C424" s="40" t="str">
        <f t="shared" si="44"/>
        <v/>
      </c>
      <c r="D424" s="66" t="str">
        <f t="shared" si="45"/>
        <v/>
      </c>
      <c r="E424" s="40" t="str">
        <f t="shared" si="46"/>
        <v/>
      </c>
      <c r="F424" s="40" t="str">
        <f t="shared" si="47"/>
        <v/>
      </c>
      <c r="G424" s="40" t="str">
        <f t="shared" si="48"/>
        <v/>
      </c>
    </row>
    <row r="425" spans="1:7" x14ac:dyDescent="0.2">
      <c r="A425" s="38" t="str">
        <f t="shared" si="42"/>
        <v/>
      </c>
      <c r="B425" s="39" t="str">
        <f t="shared" si="43"/>
        <v/>
      </c>
      <c r="C425" s="40" t="str">
        <f t="shared" si="44"/>
        <v/>
      </c>
      <c r="D425" s="66" t="str">
        <f t="shared" si="45"/>
        <v/>
      </c>
      <c r="E425" s="40" t="str">
        <f t="shared" si="46"/>
        <v/>
      </c>
      <c r="F425" s="40" t="str">
        <f t="shared" si="47"/>
        <v/>
      </c>
      <c r="G425" s="40" t="str">
        <f t="shared" si="48"/>
        <v/>
      </c>
    </row>
    <row r="426" spans="1:7" x14ac:dyDescent="0.2">
      <c r="A426" s="38" t="str">
        <f t="shared" si="42"/>
        <v/>
      </c>
      <c r="B426" s="39" t="str">
        <f t="shared" si="43"/>
        <v/>
      </c>
      <c r="C426" s="40" t="str">
        <f t="shared" si="44"/>
        <v/>
      </c>
      <c r="D426" s="66" t="str">
        <f t="shared" si="45"/>
        <v/>
      </c>
      <c r="E426" s="40" t="str">
        <f t="shared" si="46"/>
        <v/>
      </c>
      <c r="F426" s="40" t="str">
        <f t="shared" si="47"/>
        <v/>
      </c>
      <c r="G426" s="40" t="str">
        <f t="shared" si="48"/>
        <v/>
      </c>
    </row>
    <row r="427" spans="1:7" x14ac:dyDescent="0.2">
      <c r="A427" s="38" t="str">
        <f t="shared" si="42"/>
        <v/>
      </c>
      <c r="B427" s="39" t="str">
        <f t="shared" si="43"/>
        <v/>
      </c>
      <c r="C427" s="40" t="str">
        <f t="shared" si="44"/>
        <v/>
      </c>
      <c r="D427" s="66" t="str">
        <f t="shared" si="45"/>
        <v/>
      </c>
      <c r="E427" s="40" t="str">
        <f t="shared" si="46"/>
        <v/>
      </c>
      <c r="F427" s="40" t="str">
        <f t="shared" si="47"/>
        <v/>
      </c>
      <c r="G427" s="40" t="str">
        <f t="shared" si="48"/>
        <v/>
      </c>
    </row>
    <row r="428" spans="1:7" x14ac:dyDescent="0.2">
      <c r="A428" s="38" t="str">
        <f t="shared" si="42"/>
        <v/>
      </c>
      <c r="B428" s="39" t="str">
        <f t="shared" si="43"/>
        <v/>
      </c>
      <c r="C428" s="40" t="str">
        <f t="shared" si="44"/>
        <v/>
      </c>
      <c r="D428" s="66" t="str">
        <f t="shared" si="45"/>
        <v/>
      </c>
      <c r="E428" s="40" t="str">
        <f t="shared" si="46"/>
        <v/>
      </c>
      <c r="F428" s="40" t="str">
        <f t="shared" si="47"/>
        <v/>
      </c>
      <c r="G428" s="40" t="str">
        <f t="shared" si="48"/>
        <v/>
      </c>
    </row>
    <row r="429" spans="1:7" x14ac:dyDescent="0.2">
      <c r="A429" s="38" t="str">
        <f t="shared" si="42"/>
        <v/>
      </c>
      <c r="B429" s="39" t="str">
        <f t="shared" si="43"/>
        <v/>
      </c>
      <c r="C429" s="40" t="str">
        <f t="shared" si="44"/>
        <v/>
      </c>
      <c r="D429" s="66" t="str">
        <f t="shared" si="45"/>
        <v/>
      </c>
      <c r="E429" s="40" t="str">
        <f t="shared" si="46"/>
        <v/>
      </c>
      <c r="F429" s="40" t="str">
        <f t="shared" si="47"/>
        <v/>
      </c>
      <c r="G429" s="40" t="str">
        <f t="shared" si="48"/>
        <v/>
      </c>
    </row>
    <row r="430" spans="1:7" x14ac:dyDescent="0.2">
      <c r="A430" s="38" t="str">
        <f t="shared" si="42"/>
        <v/>
      </c>
      <c r="B430" s="39" t="str">
        <f t="shared" si="43"/>
        <v/>
      </c>
      <c r="C430" s="40" t="str">
        <f t="shared" si="44"/>
        <v/>
      </c>
      <c r="D430" s="66" t="str">
        <f t="shared" si="45"/>
        <v/>
      </c>
      <c r="E430" s="40" t="str">
        <f t="shared" si="46"/>
        <v/>
      </c>
      <c r="F430" s="40" t="str">
        <f t="shared" si="47"/>
        <v/>
      </c>
      <c r="G430" s="40" t="str">
        <f t="shared" si="48"/>
        <v/>
      </c>
    </row>
    <row r="431" spans="1:7" x14ac:dyDescent="0.2">
      <c r="A431" s="38" t="str">
        <f t="shared" si="42"/>
        <v/>
      </c>
      <c r="B431" s="39" t="str">
        <f t="shared" si="43"/>
        <v/>
      </c>
      <c r="C431" s="40" t="str">
        <f t="shared" si="44"/>
        <v/>
      </c>
      <c r="D431" s="66" t="str">
        <f t="shared" si="45"/>
        <v/>
      </c>
      <c r="E431" s="40" t="str">
        <f t="shared" si="46"/>
        <v/>
      </c>
      <c r="F431" s="40" t="str">
        <f t="shared" si="47"/>
        <v/>
      </c>
      <c r="G431" s="40" t="str">
        <f t="shared" si="48"/>
        <v/>
      </c>
    </row>
    <row r="432" spans="1:7" x14ac:dyDescent="0.2">
      <c r="A432" s="38" t="str">
        <f t="shared" si="42"/>
        <v/>
      </c>
      <c r="B432" s="39" t="str">
        <f t="shared" si="43"/>
        <v/>
      </c>
      <c r="C432" s="40" t="str">
        <f t="shared" si="44"/>
        <v/>
      </c>
      <c r="D432" s="66" t="str">
        <f t="shared" si="45"/>
        <v/>
      </c>
      <c r="E432" s="40" t="str">
        <f t="shared" si="46"/>
        <v/>
      </c>
      <c r="F432" s="40" t="str">
        <f t="shared" si="47"/>
        <v/>
      </c>
      <c r="G432" s="40" t="str">
        <f t="shared" si="48"/>
        <v/>
      </c>
    </row>
    <row r="433" spans="1:7" x14ac:dyDescent="0.2">
      <c r="A433" s="38" t="str">
        <f t="shared" si="42"/>
        <v/>
      </c>
      <c r="B433" s="39" t="str">
        <f t="shared" si="43"/>
        <v/>
      </c>
      <c r="C433" s="40" t="str">
        <f t="shared" si="44"/>
        <v/>
      </c>
      <c r="D433" s="66" t="str">
        <f t="shared" si="45"/>
        <v/>
      </c>
      <c r="E433" s="40" t="str">
        <f t="shared" si="46"/>
        <v/>
      </c>
      <c r="F433" s="40" t="str">
        <f t="shared" si="47"/>
        <v/>
      </c>
      <c r="G433" s="40" t="str">
        <f t="shared" si="48"/>
        <v/>
      </c>
    </row>
    <row r="434" spans="1:7" x14ac:dyDescent="0.2">
      <c r="A434" s="38" t="str">
        <f t="shared" si="42"/>
        <v/>
      </c>
      <c r="B434" s="39" t="str">
        <f t="shared" si="43"/>
        <v/>
      </c>
      <c r="C434" s="40" t="str">
        <f t="shared" si="44"/>
        <v/>
      </c>
      <c r="D434" s="66" t="str">
        <f t="shared" si="45"/>
        <v/>
      </c>
      <c r="E434" s="40" t="str">
        <f t="shared" si="46"/>
        <v/>
      </c>
      <c r="F434" s="40" t="str">
        <f t="shared" si="47"/>
        <v/>
      </c>
      <c r="G434" s="40" t="str">
        <f t="shared" si="48"/>
        <v/>
      </c>
    </row>
    <row r="435" spans="1:7" x14ac:dyDescent="0.2">
      <c r="A435" s="38" t="str">
        <f t="shared" si="42"/>
        <v/>
      </c>
      <c r="B435" s="39" t="str">
        <f t="shared" si="43"/>
        <v/>
      </c>
      <c r="C435" s="40" t="str">
        <f t="shared" si="44"/>
        <v/>
      </c>
      <c r="D435" s="66" t="str">
        <f t="shared" si="45"/>
        <v/>
      </c>
      <c r="E435" s="40" t="str">
        <f t="shared" si="46"/>
        <v/>
      </c>
      <c r="F435" s="40" t="str">
        <f t="shared" si="47"/>
        <v/>
      </c>
      <c r="G435" s="40" t="str">
        <f t="shared" si="48"/>
        <v/>
      </c>
    </row>
    <row r="436" spans="1:7" x14ac:dyDescent="0.2">
      <c r="A436" s="38" t="str">
        <f t="shared" si="42"/>
        <v/>
      </c>
      <c r="B436" s="39" t="str">
        <f t="shared" si="43"/>
        <v/>
      </c>
      <c r="C436" s="40" t="str">
        <f t="shared" si="44"/>
        <v/>
      </c>
      <c r="D436" s="66" t="str">
        <f t="shared" si="45"/>
        <v/>
      </c>
      <c r="E436" s="40" t="str">
        <f t="shared" si="46"/>
        <v/>
      </c>
      <c r="F436" s="40" t="str">
        <f t="shared" si="47"/>
        <v/>
      </c>
      <c r="G436" s="40" t="str">
        <f t="shared" si="48"/>
        <v/>
      </c>
    </row>
    <row r="437" spans="1:7" x14ac:dyDescent="0.2">
      <c r="A437" s="38" t="str">
        <f t="shared" si="42"/>
        <v/>
      </c>
      <c r="B437" s="39" t="str">
        <f t="shared" si="43"/>
        <v/>
      </c>
      <c r="C437" s="40" t="str">
        <f t="shared" si="44"/>
        <v/>
      </c>
      <c r="D437" s="66" t="str">
        <f t="shared" si="45"/>
        <v/>
      </c>
      <c r="E437" s="40" t="str">
        <f t="shared" si="46"/>
        <v/>
      </c>
      <c r="F437" s="40" t="str">
        <f t="shared" si="47"/>
        <v/>
      </c>
      <c r="G437" s="40" t="str">
        <f t="shared" si="48"/>
        <v/>
      </c>
    </row>
    <row r="438" spans="1:7" x14ac:dyDescent="0.2">
      <c r="A438" s="38" t="str">
        <f t="shared" si="42"/>
        <v/>
      </c>
      <c r="B438" s="39" t="str">
        <f t="shared" si="43"/>
        <v/>
      </c>
      <c r="C438" s="40" t="str">
        <f t="shared" si="44"/>
        <v/>
      </c>
      <c r="D438" s="66" t="str">
        <f t="shared" si="45"/>
        <v/>
      </c>
      <c r="E438" s="40" t="str">
        <f t="shared" si="46"/>
        <v/>
      </c>
      <c r="F438" s="40" t="str">
        <f t="shared" si="47"/>
        <v/>
      </c>
      <c r="G438" s="40" t="str">
        <f t="shared" si="48"/>
        <v/>
      </c>
    </row>
    <row r="439" spans="1:7" x14ac:dyDescent="0.2">
      <c r="A439" s="38" t="str">
        <f t="shared" si="42"/>
        <v/>
      </c>
      <c r="B439" s="39" t="str">
        <f t="shared" si="43"/>
        <v/>
      </c>
      <c r="C439" s="40" t="str">
        <f t="shared" si="44"/>
        <v/>
      </c>
      <c r="D439" s="66" t="str">
        <f t="shared" si="45"/>
        <v/>
      </c>
      <c r="E439" s="40" t="str">
        <f t="shared" si="46"/>
        <v/>
      </c>
      <c r="F439" s="40" t="str">
        <f t="shared" si="47"/>
        <v/>
      </c>
      <c r="G439" s="40" t="str">
        <f t="shared" si="48"/>
        <v/>
      </c>
    </row>
    <row r="440" spans="1:7" x14ac:dyDescent="0.2">
      <c r="A440" s="38" t="str">
        <f t="shared" si="42"/>
        <v/>
      </c>
      <c r="B440" s="39" t="str">
        <f t="shared" si="43"/>
        <v/>
      </c>
      <c r="C440" s="40" t="str">
        <f t="shared" si="44"/>
        <v/>
      </c>
      <c r="D440" s="66" t="str">
        <f t="shared" si="45"/>
        <v/>
      </c>
      <c r="E440" s="40" t="str">
        <f t="shared" si="46"/>
        <v/>
      </c>
      <c r="F440" s="40" t="str">
        <f t="shared" si="47"/>
        <v/>
      </c>
      <c r="G440" s="40" t="str">
        <f t="shared" si="48"/>
        <v/>
      </c>
    </row>
    <row r="441" spans="1:7" x14ac:dyDescent="0.2">
      <c r="A441" s="38" t="str">
        <f t="shared" si="42"/>
        <v/>
      </c>
      <c r="B441" s="39" t="str">
        <f t="shared" si="43"/>
        <v/>
      </c>
      <c r="C441" s="40" t="str">
        <f t="shared" si="44"/>
        <v/>
      </c>
      <c r="D441" s="66" t="str">
        <f t="shared" si="45"/>
        <v/>
      </c>
      <c r="E441" s="40" t="str">
        <f t="shared" si="46"/>
        <v/>
      </c>
      <c r="F441" s="40" t="str">
        <f t="shared" si="47"/>
        <v/>
      </c>
      <c r="G441" s="40" t="str">
        <f t="shared" si="48"/>
        <v/>
      </c>
    </row>
    <row r="442" spans="1:7" x14ac:dyDescent="0.2">
      <c r="A442" s="38" t="str">
        <f t="shared" si="42"/>
        <v/>
      </c>
      <c r="B442" s="39" t="str">
        <f t="shared" si="43"/>
        <v/>
      </c>
      <c r="C442" s="40" t="str">
        <f t="shared" si="44"/>
        <v/>
      </c>
      <c r="D442" s="66" t="str">
        <f t="shared" si="45"/>
        <v/>
      </c>
      <c r="E442" s="40" t="str">
        <f t="shared" si="46"/>
        <v/>
      </c>
      <c r="F442" s="40" t="str">
        <f t="shared" si="47"/>
        <v/>
      </c>
      <c r="G442" s="40" t="str">
        <f t="shared" si="48"/>
        <v/>
      </c>
    </row>
    <row r="443" spans="1:7" x14ac:dyDescent="0.2">
      <c r="A443" s="38" t="str">
        <f t="shared" si="42"/>
        <v/>
      </c>
      <c r="B443" s="39" t="str">
        <f t="shared" si="43"/>
        <v/>
      </c>
      <c r="C443" s="40" t="str">
        <f t="shared" si="44"/>
        <v/>
      </c>
      <c r="D443" s="66" t="str">
        <f t="shared" si="45"/>
        <v/>
      </c>
      <c r="E443" s="40" t="str">
        <f t="shared" si="46"/>
        <v/>
      </c>
      <c r="F443" s="40" t="str">
        <f t="shared" si="47"/>
        <v/>
      </c>
      <c r="G443" s="40" t="str">
        <f t="shared" si="48"/>
        <v/>
      </c>
    </row>
    <row r="444" spans="1:7" x14ac:dyDescent="0.2">
      <c r="A444" s="38" t="str">
        <f t="shared" si="42"/>
        <v/>
      </c>
      <c r="B444" s="39" t="str">
        <f t="shared" si="43"/>
        <v/>
      </c>
      <c r="C444" s="40" t="str">
        <f t="shared" si="44"/>
        <v/>
      </c>
      <c r="D444" s="66" t="str">
        <f t="shared" si="45"/>
        <v/>
      </c>
      <c r="E444" s="40" t="str">
        <f t="shared" si="46"/>
        <v/>
      </c>
      <c r="F444" s="40" t="str">
        <f t="shared" si="47"/>
        <v/>
      </c>
      <c r="G444" s="40" t="str">
        <f t="shared" si="48"/>
        <v/>
      </c>
    </row>
    <row r="445" spans="1:7" x14ac:dyDescent="0.2">
      <c r="A445" s="38" t="str">
        <f t="shared" si="42"/>
        <v/>
      </c>
      <c r="B445" s="39" t="str">
        <f t="shared" si="43"/>
        <v/>
      </c>
      <c r="C445" s="40" t="str">
        <f t="shared" si="44"/>
        <v/>
      </c>
      <c r="D445" s="66" t="str">
        <f t="shared" si="45"/>
        <v/>
      </c>
      <c r="E445" s="40" t="str">
        <f t="shared" si="46"/>
        <v/>
      </c>
      <c r="F445" s="40" t="str">
        <f t="shared" si="47"/>
        <v/>
      </c>
      <c r="G445" s="40" t="str">
        <f t="shared" si="48"/>
        <v/>
      </c>
    </row>
    <row r="446" spans="1:7" x14ac:dyDescent="0.2">
      <c r="A446" s="38" t="str">
        <f t="shared" si="42"/>
        <v/>
      </c>
      <c r="B446" s="39" t="str">
        <f t="shared" si="43"/>
        <v/>
      </c>
      <c r="C446" s="40" t="str">
        <f t="shared" si="44"/>
        <v/>
      </c>
      <c r="D446" s="66" t="str">
        <f t="shared" si="45"/>
        <v/>
      </c>
      <c r="E446" s="40" t="str">
        <f t="shared" si="46"/>
        <v/>
      </c>
      <c r="F446" s="40" t="str">
        <f t="shared" si="47"/>
        <v/>
      </c>
      <c r="G446" s="40" t="str">
        <f t="shared" si="48"/>
        <v/>
      </c>
    </row>
    <row r="447" spans="1:7" x14ac:dyDescent="0.2">
      <c r="A447" s="38" t="str">
        <f t="shared" si="42"/>
        <v/>
      </c>
      <c r="B447" s="39" t="str">
        <f t="shared" si="43"/>
        <v/>
      </c>
      <c r="C447" s="40" t="str">
        <f t="shared" si="44"/>
        <v/>
      </c>
      <c r="D447" s="66" t="str">
        <f t="shared" si="45"/>
        <v/>
      </c>
      <c r="E447" s="40" t="str">
        <f t="shared" si="46"/>
        <v/>
      </c>
      <c r="F447" s="40" t="str">
        <f t="shared" si="47"/>
        <v/>
      </c>
      <c r="G447" s="40" t="str">
        <f t="shared" si="48"/>
        <v/>
      </c>
    </row>
    <row r="448" spans="1:7" x14ac:dyDescent="0.2">
      <c r="A448" s="38" t="str">
        <f t="shared" si="42"/>
        <v/>
      </c>
      <c r="B448" s="39" t="str">
        <f t="shared" si="43"/>
        <v/>
      </c>
      <c r="C448" s="40" t="str">
        <f t="shared" si="44"/>
        <v/>
      </c>
      <c r="D448" s="66" t="str">
        <f t="shared" si="45"/>
        <v/>
      </c>
      <c r="E448" s="40" t="str">
        <f t="shared" si="46"/>
        <v/>
      </c>
      <c r="F448" s="40" t="str">
        <f t="shared" si="47"/>
        <v/>
      </c>
      <c r="G448" s="40" t="str">
        <f t="shared" si="48"/>
        <v/>
      </c>
    </row>
    <row r="449" spans="1:7" x14ac:dyDescent="0.2">
      <c r="A449" s="38" t="str">
        <f t="shared" si="42"/>
        <v/>
      </c>
      <c r="B449" s="39" t="str">
        <f t="shared" si="43"/>
        <v/>
      </c>
      <c r="C449" s="40" t="str">
        <f t="shared" si="44"/>
        <v/>
      </c>
      <c r="D449" s="66" t="str">
        <f t="shared" si="45"/>
        <v/>
      </c>
      <c r="E449" s="40" t="str">
        <f t="shared" si="46"/>
        <v/>
      </c>
      <c r="F449" s="40" t="str">
        <f t="shared" si="47"/>
        <v/>
      </c>
      <c r="G449" s="40" t="str">
        <f t="shared" si="48"/>
        <v/>
      </c>
    </row>
    <row r="450" spans="1:7" x14ac:dyDescent="0.2">
      <c r="A450" s="38" t="str">
        <f t="shared" si="42"/>
        <v/>
      </c>
      <c r="B450" s="39" t="str">
        <f t="shared" si="43"/>
        <v/>
      </c>
      <c r="C450" s="40" t="str">
        <f t="shared" si="44"/>
        <v/>
      </c>
      <c r="D450" s="66" t="str">
        <f t="shared" si="45"/>
        <v/>
      </c>
      <c r="E450" s="40" t="str">
        <f t="shared" si="46"/>
        <v/>
      </c>
      <c r="F450" s="40" t="str">
        <f t="shared" si="47"/>
        <v/>
      </c>
      <c r="G450" s="40" t="str">
        <f t="shared" si="48"/>
        <v/>
      </c>
    </row>
    <row r="451" spans="1:7" x14ac:dyDescent="0.2">
      <c r="A451" s="38" t="str">
        <f t="shared" si="42"/>
        <v/>
      </c>
      <c r="B451" s="39" t="str">
        <f t="shared" si="43"/>
        <v/>
      </c>
      <c r="C451" s="40" t="str">
        <f t="shared" si="44"/>
        <v/>
      </c>
      <c r="D451" s="66" t="str">
        <f t="shared" si="45"/>
        <v/>
      </c>
      <c r="E451" s="40" t="str">
        <f t="shared" si="46"/>
        <v/>
      </c>
      <c r="F451" s="40" t="str">
        <f t="shared" si="47"/>
        <v/>
      </c>
      <c r="G451" s="40" t="str">
        <f t="shared" si="48"/>
        <v/>
      </c>
    </row>
    <row r="452" spans="1:7" x14ac:dyDescent="0.2">
      <c r="A452" s="38" t="str">
        <f t="shared" si="42"/>
        <v/>
      </c>
      <c r="B452" s="39" t="str">
        <f t="shared" si="43"/>
        <v/>
      </c>
      <c r="C452" s="40" t="str">
        <f t="shared" si="44"/>
        <v/>
      </c>
      <c r="D452" s="66" t="str">
        <f t="shared" si="45"/>
        <v/>
      </c>
      <c r="E452" s="40" t="str">
        <f t="shared" si="46"/>
        <v/>
      </c>
      <c r="F452" s="40" t="str">
        <f t="shared" si="47"/>
        <v/>
      </c>
      <c r="G452" s="40" t="str">
        <f t="shared" si="48"/>
        <v/>
      </c>
    </row>
    <row r="453" spans="1:7" x14ac:dyDescent="0.2">
      <c r="A453" s="38" t="str">
        <f t="shared" si="42"/>
        <v/>
      </c>
      <c r="B453" s="39" t="str">
        <f t="shared" si="43"/>
        <v/>
      </c>
      <c r="C453" s="40" t="str">
        <f t="shared" si="44"/>
        <v/>
      </c>
      <c r="D453" s="66" t="str">
        <f t="shared" si="45"/>
        <v/>
      </c>
      <c r="E453" s="40" t="str">
        <f t="shared" si="46"/>
        <v/>
      </c>
      <c r="F453" s="40" t="str">
        <f t="shared" si="47"/>
        <v/>
      </c>
      <c r="G453" s="40" t="str">
        <f t="shared" si="48"/>
        <v/>
      </c>
    </row>
    <row r="454" spans="1:7" x14ac:dyDescent="0.2">
      <c r="A454" s="38" t="str">
        <f t="shared" si="42"/>
        <v/>
      </c>
      <c r="B454" s="39" t="str">
        <f t="shared" si="43"/>
        <v/>
      </c>
      <c r="C454" s="40" t="str">
        <f t="shared" si="44"/>
        <v/>
      </c>
      <c r="D454" s="66" t="str">
        <f t="shared" si="45"/>
        <v/>
      </c>
      <c r="E454" s="40" t="str">
        <f t="shared" si="46"/>
        <v/>
      </c>
      <c r="F454" s="40" t="str">
        <f t="shared" si="47"/>
        <v/>
      </c>
      <c r="G454" s="40" t="str">
        <f t="shared" si="48"/>
        <v/>
      </c>
    </row>
    <row r="455" spans="1:7" x14ac:dyDescent="0.2">
      <c r="A455" s="38" t="str">
        <f t="shared" si="42"/>
        <v/>
      </c>
      <c r="B455" s="39" t="str">
        <f t="shared" si="43"/>
        <v/>
      </c>
      <c r="C455" s="40" t="str">
        <f t="shared" si="44"/>
        <v/>
      </c>
      <c r="D455" s="66" t="str">
        <f t="shared" si="45"/>
        <v/>
      </c>
      <c r="E455" s="40" t="str">
        <f t="shared" si="46"/>
        <v/>
      </c>
      <c r="F455" s="40" t="str">
        <f t="shared" si="47"/>
        <v/>
      </c>
      <c r="G455" s="40" t="str">
        <f t="shared" si="48"/>
        <v/>
      </c>
    </row>
    <row r="456" spans="1:7" x14ac:dyDescent="0.2">
      <c r="A456" s="38" t="str">
        <f t="shared" si="42"/>
        <v/>
      </c>
      <c r="B456" s="39" t="str">
        <f t="shared" si="43"/>
        <v/>
      </c>
      <c r="C456" s="40" t="str">
        <f t="shared" si="44"/>
        <v/>
      </c>
      <c r="D456" s="66" t="str">
        <f t="shared" si="45"/>
        <v/>
      </c>
      <c r="E456" s="40" t="str">
        <f t="shared" si="46"/>
        <v/>
      </c>
      <c r="F456" s="40" t="str">
        <f t="shared" si="47"/>
        <v/>
      </c>
      <c r="G456" s="40" t="str">
        <f t="shared" si="48"/>
        <v/>
      </c>
    </row>
    <row r="457" spans="1:7" x14ac:dyDescent="0.2">
      <c r="A457" s="38" t="str">
        <f t="shared" si="42"/>
        <v/>
      </c>
      <c r="B457" s="39" t="str">
        <f t="shared" si="43"/>
        <v/>
      </c>
      <c r="C457" s="40" t="str">
        <f t="shared" si="44"/>
        <v/>
      </c>
      <c r="D457" s="66" t="str">
        <f t="shared" si="45"/>
        <v/>
      </c>
      <c r="E457" s="40" t="str">
        <f t="shared" si="46"/>
        <v/>
      </c>
      <c r="F457" s="40" t="str">
        <f t="shared" si="47"/>
        <v/>
      </c>
      <c r="G457" s="40" t="str">
        <f t="shared" si="48"/>
        <v/>
      </c>
    </row>
    <row r="458" spans="1:7" x14ac:dyDescent="0.2">
      <c r="A458" s="38" t="str">
        <f t="shared" si="42"/>
        <v/>
      </c>
      <c r="B458" s="39" t="str">
        <f t="shared" si="43"/>
        <v/>
      </c>
      <c r="C458" s="40" t="str">
        <f t="shared" si="44"/>
        <v/>
      </c>
      <c r="D458" s="66" t="str">
        <f t="shared" si="45"/>
        <v/>
      </c>
      <c r="E458" s="40" t="str">
        <f t="shared" si="46"/>
        <v/>
      </c>
      <c r="F458" s="40" t="str">
        <f t="shared" si="47"/>
        <v/>
      </c>
      <c r="G458" s="40" t="str">
        <f t="shared" si="48"/>
        <v/>
      </c>
    </row>
    <row r="459" spans="1:7" x14ac:dyDescent="0.2">
      <c r="A459" s="38" t="str">
        <f t="shared" si="42"/>
        <v/>
      </c>
      <c r="B459" s="39" t="str">
        <f t="shared" si="43"/>
        <v/>
      </c>
      <c r="C459" s="40" t="str">
        <f t="shared" si="44"/>
        <v/>
      </c>
      <c r="D459" s="66" t="str">
        <f t="shared" si="45"/>
        <v/>
      </c>
      <c r="E459" s="40" t="str">
        <f t="shared" si="46"/>
        <v/>
      </c>
      <c r="F459" s="40" t="str">
        <f t="shared" si="47"/>
        <v/>
      </c>
      <c r="G459" s="40" t="str">
        <f t="shared" si="48"/>
        <v/>
      </c>
    </row>
    <row r="460" spans="1:7" x14ac:dyDescent="0.2">
      <c r="A460" s="38" t="str">
        <f t="shared" si="42"/>
        <v/>
      </c>
      <c r="B460" s="39" t="str">
        <f t="shared" si="43"/>
        <v/>
      </c>
      <c r="C460" s="40" t="str">
        <f t="shared" si="44"/>
        <v/>
      </c>
      <c r="D460" s="66" t="str">
        <f t="shared" si="45"/>
        <v/>
      </c>
      <c r="E460" s="40" t="str">
        <f t="shared" si="46"/>
        <v/>
      </c>
      <c r="F460" s="40" t="str">
        <f t="shared" si="47"/>
        <v/>
      </c>
      <c r="G460" s="40" t="str">
        <f t="shared" si="48"/>
        <v/>
      </c>
    </row>
    <row r="461" spans="1:7" x14ac:dyDescent="0.2">
      <c r="A461" s="38" t="str">
        <f t="shared" si="42"/>
        <v/>
      </c>
      <c r="B461" s="39" t="str">
        <f t="shared" si="43"/>
        <v/>
      </c>
      <c r="C461" s="40" t="str">
        <f t="shared" si="44"/>
        <v/>
      </c>
      <c r="D461" s="66" t="str">
        <f t="shared" si="45"/>
        <v/>
      </c>
      <c r="E461" s="40" t="str">
        <f t="shared" si="46"/>
        <v/>
      </c>
      <c r="F461" s="40" t="str">
        <f t="shared" si="47"/>
        <v/>
      </c>
      <c r="G461" s="40" t="str">
        <f t="shared" si="48"/>
        <v/>
      </c>
    </row>
    <row r="462" spans="1:7" x14ac:dyDescent="0.2">
      <c r="A462" s="38" t="str">
        <f t="shared" si="42"/>
        <v/>
      </c>
      <c r="B462" s="39" t="str">
        <f t="shared" si="43"/>
        <v/>
      </c>
      <c r="C462" s="40" t="str">
        <f t="shared" si="44"/>
        <v/>
      </c>
      <c r="D462" s="66" t="str">
        <f t="shared" si="45"/>
        <v/>
      </c>
      <c r="E462" s="40" t="str">
        <f t="shared" si="46"/>
        <v/>
      </c>
      <c r="F462" s="40" t="str">
        <f t="shared" si="47"/>
        <v/>
      </c>
      <c r="G462" s="40" t="str">
        <f t="shared" si="48"/>
        <v/>
      </c>
    </row>
    <row r="463" spans="1:7" x14ac:dyDescent="0.2">
      <c r="A463" s="38" t="str">
        <f t="shared" si="42"/>
        <v/>
      </c>
      <c r="B463" s="39" t="str">
        <f t="shared" si="43"/>
        <v/>
      </c>
      <c r="C463" s="40" t="str">
        <f t="shared" si="44"/>
        <v/>
      </c>
      <c r="D463" s="66" t="str">
        <f t="shared" si="45"/>
        <v/>
      </c>
      <c r="E463" s="40" t="str">
        <f t="shared" si="46"/>
        <v/>
      </c>
      <c r="F463" s="40" t="str">
        <f t="shared" si="47"/>
        <v/>
      </c>
      <c r="G463" s="40" t="str">
        <f t="shared" si="48"/>
        <v/>
      </c>
    </row>
    <row r="464" spans="1:7" x14ac:dyDescent="0.2">
      <c r="A464" s="38" t="str">
        <f t="shared" si="42"/>
        <v/>
      </c>
      <c r="B464" s="39" t="str">
        <f t="shared" si="43"/>
        <v/>
      </c>
      <c r="C464" s="40" t="str">
        <f t="shared" si="44"/>
        <v/>
      </c>
      <c r="D464" s="66" t="str">
        <f t="shared" si="45"/>
        <v/>
      </c>
      <c r="E464" s="40" t="str">
        <f t="shared" si="46"/>
        <v/>
      </c>
      <c r="F464" s="40" t="str">
        <f t="shared" si="47"/>
        <v/>
      </c>
      <c r="G464" s="40" t="str">
        <f t="shared" si="48"/>
        <v/>
      </c>
    </row>
    <row r="465" spans="1:7" x14ac:dyDescent="0.2">
      <c r="A465" s="38" t="str">
        <f t="shared" si="42"/>
        <v/>
      </c>
      <c r="B465" s="39" t="str">
        <f t="shared" si="43"/>
        <v/>
      </c>
      <c r="C465" s="40" t="str">
        <f t="shared" si="44"/>
        <v/>
      </c>
      <c r="D465" s="66" t="str">
        <f t="shared" si="45"/>
        <v/>
      </c>
      <c r="E465" s="40" t="str">
        <f t="shared" si="46"/>
        <v/>
      </c>
      <c r="F465" s="40" t="str">
        <f t="shared" si="47"/>
        <v/>
      </c>
      <c r="G465" s="40" t="str">
        <f t="shared" si="48"/>
        <v/>
      </c>
    </row>
    <row r="466" spans="1:7" x14ac:dyDescent="0.2">
      <c r="A466" s="38" t="str">
        <f t="shared" si="42"/>
        <v/>
      </c>
      <c r="B466" s="39" t="str">
        <f t="shared" si="43"/>
        <v/>
      </c>
      <c r="C466" s="40" t="str">
        <f t="shared" si="44"/>
        <v/>
      </c>
      <c r="D466" s="66" t="str">
        <f t="shared" si="45"/>
        <v/>
      </c>
      <c r="E466" s="40" t="str">
        <f t="shared" si="46"/>
        <v/>
      </c>
      <c r="F466" s="40" t="str">
        <f t="shared" si="47"/>
        <v/>
      </c>
      <c r="G466" s="40" t="str">
        <f t="shared" si="48"/>
        <v/>
      </c>
    </row>
    <row r="467" spans="1:7" x14ac:dyDescent="0.2">
      <c r="A467" s="38" t="str">
        <f t="shared" si="42"/>
        <v/>
      </c>
      <c r="B467" s="39" t="str">
        <f t="shared" si="43"/>
        <v/>
      </c>
      <c r="C467" s="40" t="str">
        <f t="shared" si="44"/>
        <v/>
      </c>
      <c r="D467" s="66" t="str">
        <f t="shared" si="45"/>
        <v/>
      </c>
      <c r="E467" s="40" t="str">
        <f t="shared" si="46"/>
        <v/>
      </c>
      <c r="F467" s="40" t="str">
        <f t="shared" si="47"/>
        <v/>
      </c>
      <c r="G467" s="40" t="str">
        <f t="shared" si="48"/>
        <v/>
      </c>
    </row>
    <row r="468" spans="1:7" x14ac:dyDescent="0.2">
      <c r="A468" s="38" t="str">
        <f t="shared" si="42"/>
        <v/>
      </c>
      <c r="B468" s="39" t="str">
        <f t="shared" si="43"/>
        <v/>
      </c>
      <c r="C468" s="40" t="str">
        <f t="shared" si="44"/>
        <v/>
      </c>
      <c r="D468" s="66" t="str">
        <f t="shared" si="45"/>
        <v/>
      </c>
      <c r="E468" s="40" t="str">
        <f t="shared" si="46"/>
        <v/>
      </c>
      <c r="F468" s="40" t="str">
        <f t="shared" si="47"/>
        <v/>
      </c>
      <c r="G468" s="40" t="str">
        <f t="shared" si="48"/>
        <v/>
      </c>
    </row>
    <row r="469" spans="1:7" x14ac:dyDescent="0.2">
      <c r="A469" s="38" t="str">
        <f t="shared" si="42"/>
        <v/>
      </c>
      <c r="B469" s="39" t="str">
        <f t="shared" si="43"/>
        <v/>
      </c>
      <c r="C469" s="40" t="str">
        <f t="shared" si="44"/>
        <v/>
      </c>
      <c r="D469" s="66" t="str">
        <f t="shared" si="45"/>
        <v/>
      </c>
      <c r="E469" s="40" t="str">
        <f t="shared" si="46"/>
        <v/>
      </c>
      <c r="F469" s="40" t="str">
        <f t="shared" si="47"/>
        <v/>
      </c>
      <c r="G469" s="40" t="str">
        <f t="shared" si="48"/>
        <v/>
      </c>
    </row>
    <row r="470" spans="1:7" x14ac:dyDescent="0.2">
      <c r="A470" s="38" t="str">
        <f t="shared" ref="A470:A533" si="49">IF(G469="","",IF(roundOpt,IF(OR(A469&gt;=nper,ROUND(G469,2)&lt;=0),"",A469+1),IF(OR(A469&gt;=nper,G469&lt;=0),"",A469+1)))</f>
        <v/>
      </c>
      <c r="B470" s="39" t="str">
        <f t="shared" ref="B470:B533" si="50">IF(A470="","",IF(OR(periods_per_year=26,periods_per_year=52),IF(periods_per_year=26,IF(A470=1,fpdate,B469+14),IF(periods_per_year=52,IF(A470=1,fpdate,B469+7),"n/a")),IF(periods_per_year=24,DATE(YEAR(fpdate),MONTH(fpdate)+(A470-1)/2+IF(AND(DAY(fpdate)&gt;=15,MOD(A470,2)=0),1,0),IF(MOD(A470,2)=0,IF(DAY(fpdate)&gt;=15,DAY(fpdate)-14,DAY(fpdate)+14),DAY(fpdate))),IF(DAY(DATE(YEAR(fpdate),MONTH(fpdate)+(A470-1)*months_per_period,DAY(fpdate)))&lt;&gt;DAY(fpdate),DATE(YEAR(fpdate),MONTH(fpdate)+(A470-1)*months_per_period+1,0),DATE(YEAR(fpdate),MONTH(fpdate)+(A470-1)*months_per_period,DAY(fpdate))))))</f>
        <v/>
      </c>
      <c r="C470" s="40" t="str">
        <f t="shared" ref="C470:C533" si="51">IF(A470="","",IF(roundOpt,IF(OR(A470=nper,payment&gt;ROUND((1+rate)*G469,2)),ROUND((1+rate)*G469,2),payment),IF(OR(A470=nper,payment&gt;(1+rate)*G469),(1+rate)*G469,payment)))</f>
        <v/>
      </c>
      <c r="D470" s="66" t="str">
        <f t="shared" ref="D470:D533" si="52">C470</f>
        <v/>
      </c>
      <c r="E470" s="40" t="str">
        <f t="shared" si="46"/>
        <v/>
      </c>
      <c r="F470" s="40" t="str">
        <f t="shared" si="47"/>
        <v/>
      </c>
      <c r="G470" s="40" t="str">
        <f t="shared" si="48"/>
        <v/>
      </c>
    </row>
    <row r="471" spans="1:7" x14ac:dyDescent="0.2">
      <c r="A471" s="38" t="str">
        <f t="shared" si="49"/>
        <v/>
      </c>
      <c r="B471" s="39" t="str">
        <f t="shared" si="50"/>
        <v/>
      </c>
      <c r="C471" s="40" t="str">
        <f t="shared" si="51"/>
        <v/>
      </c>
      <c r="D471" s="66" t="str">
        <f t="shared" si="52"/>
        <v/>
      </c>
      <c r="E471" s="40" t="str">
        <f t="shared" ref="E471:E534" si="53">IF(A471="","",IF(AND(A471=1,pmtType=1),0,IF(roundOpt,ROUND(rate*G470,2),rate*G470)))</f>
        <v/>
      </c>
      <c r="F471" s="40" t="str">
        <f t="shared" ref="F471:F534" si="54">IF(A471="","",D471-E471)</f>
        <v/>
      </c>
      <c r="G471" s="40" t="str">
        <f t="shared" ref="G471:G534" si="55">IF(A471="","",G470-F471)</f>
        <v/>
      </c>
    </row>
    <row r="472" spans="1:7" x14ac:dyDescent="0.2">
      <c r="A472" s="38" t="str">
        <f t="shared" si="49"/>
        <v/>
      </c>
      <c r="B472" s="39" t="str">
        <f t="shared" si="50"/>
        <v/>
      </c>
      <c r="C472" s="40" t="str">
        <f t="shared" si="51"/>
        <v/>
      </c>
      <c r="D472" s="66" t="str">
        <f t="shared" si="52"/>
        <v/>
      </c>
      <c r="E472" s="40" t="str">
        <f t="shared" si="53"/>
        <v/>
      </c>
      <c r="F472" s="40" t="str">
        <f t="shared" si="54"/>
        <v/>
      </c>
      <c r="G472" s="40" t="str">
        <f t="shared" si="55"/>
        <v/>
      </c>
    </row>
    <row r="473" spans="1:7" x14ac:dyDescent="0.2">
      <c r="A473" s="38" t="str">
        <f t="shared" si="49"/>
        <v/>
      </c>
      <c r="B473" s="39" t="str">
        <f t="shared" si="50"/>
        <v/>
      </c>
      <c r="C473" s="40" t="str">
        <f t="shared" si="51"/>
        <v/>
      </c>
      <c r="D473" s="66" t="str">
        <f t="shared" si="52"/>
        <v/>
      </c>
      <c r="E473" s="40" t="str">
        <f t="shared" si="53"/>
        <v/>
      </c>
      <c r="F473" s="40" t="str">
        <f t="shared" si="54"/>
        <v/>
      </c>
      <c r="G473" s="40" t="str">
        <f t="shared" si="55"/>
        <v/>
      </c>
    </row>
    <row r="474" spans="1:7" x14ac:dyDescent="0.2">
      <c r="A474" s="38" t="str">
        <f t="shared" si="49"/>
        <v/>
      </c>
      <c r="B474" s="39" t="str">
        <f t="shared" si="50"/>
        <v/>
      </c>
      <c r="C474" s="40" t="str">
        <f t="shared" si="51"/>
        <v/>
      </c>
      <c r="D474" s="66" t="str">
        <f t="shared" si="52"/>
        <v/>
      </c>
      <c r="E474" s="40" t="str">
        <f t="shared" si="53"/>
        <v/>
      </c>
      <c r="F474" s="40" t="str">
        <f t="shared" si="54"/>
        <v/>
      </c>
      <c r="G474" s="40" t="str">
        <f t="shared" si="55"/>
        <v/>
      </c>
    </row>
    <row r="475" spans="1:7" x14ac:dyDescent="0.2">
      <c r="A475" s="38" t="str">
        <f t="shared" si="49"/>
        <v/>
      </c>
      <c r="B475" s="39" t="str">
        <f t="shared" si="50"/>
        <v/>
      </c>
      <c r="C475" s="40" t="str">
        <f t="shared" si="51"/>
        <v/>
      </c>
      <c r="D475" s="66" t="str">
        <f t="shared" si="52"/>
        <v/>
      </c>
      <c r="E475" s="40" t="str">
        <f t="shared" si="53"/>
        <v/>
      </c>
      <c r="F475" s="40" t="str">
        <f t="shared" si="54"/>
        <v/>
      </c>
      <c r="G475" s="40" t="str">
        <f t="shared" si="55"/>
        <v/>
      </c>
    </row>
    <row r="476" spans="1:7" x14ac:dyDescent="0.2">
      <c r="A476" s="38" t="str">
        <f t="shared" si="49"/>
        <v/>
      </c>
      <c r="B476" s="39" t="str">
        <f t="shared" si="50"/>
        <v/>
      </c>
      <c r="C476" s="40" t="str">
        <f t="shared" si="51"/>
        <v/>
      </c>
      <c r="D476" s="66" t="str">
        <f t="shared" si="52"/>
        <v/>
      </c>
      <c r="E476" s="40" t="str">
        <f t="shared" si="53"/>
        <v/>
      </c>
      <c r="F476" s="40" t="str">
        <f t="shared" si="54"/>
        <v/>
      </c>
      <c r="G476" s="40" t="str">
        <f t="shared" si="55"/>
        <v/>
      </c>
    </row>
    <row r="477" spans="1:7" x14ac:dyDescent="0.2">
      <c r="A477" s="38" t="str">
        <f t="shared" si="49"/>
        <v/>
      </c>
      <c r="B477" s="39" t="str">
        <f t="shared" si="50"/>
        <v/>
      </c>
      <c r="C477" s="40" t="str">
        <f t="shared" si="51"/>
        <v/>
      </c>
      <c r="D477" s="66" t="str">
        <f t="shared" si="52"/>
        <v/>
      </c>
      <c r="E477" s="40" t="str">
        <f t="shared" si="53"/>
        <v/>
      </c>
      <c r="F477" s="40" t="str">
        <f t="shared" si="54"/>
        <v/>
      </c>
      <c r="G477" s="40" t="str">
        <f t="shared" si="55"/>
        <v/>
      </c>
    </row>
    <row r="478" spans="1:7" x14ac:dyDescent="0.2">
      <c r="A478" s="38" t="str">
        <f t="shared" si="49"/>
        <v/>
      </c>
      <c r="B478" s="39" t="str">
        <f t="shared" si="50"/>
        <v/>
      </c>
      <c r="C478" s="40" t="str">
        <f t="shared" si="51"/>
        <v/>
      </c>
      <c r="D478" s="66" t="str">
        <f t="shared" si="52"/>
        <v/>
      </c>
      <c r="E478" s="40" t="str">
        <f t="shared" si="53"/>
        <v/>
      </c>
      <c r="F478" s="40" t="str">
        <f t="shared" si="54"/>
        <v/>
      </c>
      <c r="G478" s="40" t="str">
        <f t="shared" si="55"/>
        <v/>
      </c>
    </row>
    <row r="479" spans="1:7" x14ac:dyDescent="0.2">
      <c r="A479" s="38" t="str">
        <f t="shared" si="49"/>
        <v/>
      </c>
      <c r="B479" s="39" t="str">
        <f t="shared" si="50"/>
        <v/>
      </c>
      <c r="C479" s="40" t="str">
        <f t="shared" si="51"/>
        <v/>
      </c>
      <c r="D479" s="66" t="str">
        <f t="shared" si="52"/>
        <v/>
      </c>
      <c r="E479" s="40" t="str">
        <f t="shared" si="53"/>
        <v/>
      </c>
      <c r="F479" s="40" t="str">
        <f t="shared" si="54"/>
        <v/>
      </c>
      <c r="G479" s="40" t="str">
        <f t="shared" si="55"/>
        <v/>
      </c>
    </row>
    <row r="480" spans="1:7" x14ac:dyDescent="0.2">
      <c r="A480" s="38" t="str">
        <f t="shared" si="49"/>
        <v/>
      </c>
      <c r="B480" s="39" t="str">
        <f t="shared" si="50"/>
        <v/>
      </c>
      <c r="C480" s="40" t="str">
        <f t="shared" si="51"/>
        <v/>
      </c>
      <c r="D480" s="66" t="str">
        <f t="shared" si="52"/>
        <v/>
      </c>
      <c r="E480" s="40" t="str">
        <f t="shared" si="53"/>
        <v/>
      </c>
      <c r="F480" s="40" t="str">
        <f t="shared" si="54"/>
        <v/>
      </c>
      <c r="G480" s="40" t="str">
        <f t="shared" si="55"/>
        <v/>
      </c>
    </row>
    <row r="481" spans="1:7" x14ac:dyDescent="0.2">
      <c r="A481" s="38" t="str">
        <f t="shared" si="49"/>
        <v/>
      </c>
      <c r="B481" s="39" t="str">
        <f t="shared" si="50"/>
        <v/>
      </c>
      <c r="C481" s="40" t="str">
        <f t="shared" si="51"/>
        <v/>
      </c>
      <c r="D481" s="66" t="str">
        <f t="shared" si="52"/>
        <v/>
      </c>
      <c r="E481" s="40" t="str">
        <f t="shared" si="53"/>
        <v/>
      </c>
      <c r="F481" s="40" t="str">
        <f t="shared" si="54"/>
        <v/>
      </c>
      <c r="G481" s="40" t="str">
        <f t="shared" si="55"/>
        <v/>
      </c>
    </row>
    <row r="482" spans="1:7" x14ac:dyDescent="0.2">
      <c r="A482" s="38" t="str">
        <f t="shared" si="49"/>
        <v/>
      </c>
      <c r="B482" s="39" t="str">
        <f t="shared" si="50"/>
        <v/>
      </c>
      <c r="C482" s="40" t="str">
        <f t="shared" si="51"/>
        <v/>
      </c>
      <c r="D482" s="66" t="str">
        <f t="shared" si="52"/>
        <v/>
      </c>
      <c r="E482" s="40" t="str">
        <f t="shared" si="53"/>
        <v/>
      </c>
      <c r="F482" s="40" t="str">
        <f t="shared" si="54"/>
        <v/>
      </c>
      <c r="G482" s="40" t="str">
        <f t="shared" si="55"/>
        <v/>
      </c>
    </row>
    <row r="483" spans="1:7" x14ac:dyDescent="0.2">
      <c r="A483" s="38" t="str">
        <f t="shared" si="49"/>
        <v/>
      </c>
      <c r="B483" s="39" t="str">
        <f t="shared" si="50"/>
        <v/>
      </c>
      <c r="C483" s="40" t="str">
        <f t="shared" si="51"/>
        <v/>
      </c>
      <c r="D483" s="66" t="str">
        <f t="shared" si="52"/>
        <v/>
      </c>
      <c r="E483" s="40" t="str">
        <f t="shared" si="53"/>
        <v/>
      </c>
      <c r="F483" s="40" t="str">
        <f t="shared" si="54"/>
        <v/>
      </c>
      <c r="G483" s="40" t="str">
        <f t="shared" si="55"/>
        <v/>
      </c>
    </row>
    <row r="484" spans="1:7" x14ac:dyDescent="0.2">
      <c r="A484" s="38" t="str">
        <f t="shared" si="49"/>
        <v/>
      </c>
      <c r="B484" s="39" t="str">
        <f t="shared" si="50"/>
        <v/>
      </c>
      <c r="C484" s="40" t="str">
        <f t="shared" si="51"/>
        <v/>
      </c>
      <c r="D484" s="66" t="str">
        <f t="shared" si="52"/>
        <v/>
      </c>
      <c r="E484" s="40" t="str">
        <f t="shared" si="53"/>
        <v/>
      </c>
      <c r="F484" s="40" t="str">
        <f t="shared" si="54"/>
        <v/>
      </c>
      <c r="G484" s="40" t="str">
        <f t="shared" si="55"/>
        <v/>
      </c>
    </row>
    <row r="485" spans="1:7" x14ac:dyDescent="0.2">
      <c r="A485" s="38" t="str">
        <f t="shared" si="49"/>
        <v/>
      </c>
      <c r="B485" s="39" t="str">
        <f t="shared" si="50"/>
        <v/>
      </c>
      <c r="C485" s="40" t="str">
        <f t="shared" si="51"/>
        <v/>
      </c>
      <c r="D485" s="66" t="str">
        <f t="shared" si="52"/>
        <v/>
      </c>
      <c r="E485" s="40" t="str">
        <f t="shared" si="53"/>
        <v/>
      </c>
      <c r="F485" s="40" t="str">
        <f t="shared" si="54"/>
        <v/>
      </c>
      <c r="G485" s="40" t="str">
        <f t="shared" si="55"/>
        <v/>
      </c>
    </row>
    <row r="486" spans="1:7" x14ac:dyDescent="0.2">
      <c r="A486" s="38" t="str">
        <f t="shared" si="49"/>
        <v/>
      </c>
      <c r="B486" s="39" t="str">
        <f t="shared" si="50"/>
        <v/>
      </c>
      <c r="C486" s="40" t="str">
        <f t="shared" si="51"/>
        <v/>
      </c>
      <c r="D486" s="66" t="str">
        <f t="shared" si="52"/>
        <v/>
      </c>
      <c r="E486" s="40" t="str">
        <f t="shared" si="53"/>
        <v/>
      </c>
      <c r="F486" s="40" t="str">
        <f t="shared" si="54"/>
        <v/>
      </c>
      <c r="G486" s="40" t="str">
        <f t="shared" si="55"/>
        <v/>
      </c>
    </row>
    <row r="487" spans="1:7" x14ac:dyDescent="0.2">
      <c r="A487" s="38" t="str">
        <f t="shared" si="49"/>
        <v/>
      </c>
      <c r="B487" s="39" t="str">
        <f t="shared" si="50"/>
        <v/>
      </c>
      <c r="C487" s="40" t="str">
        <f t="shared" si="51"/>
        <v/>
      </c>
      <c r="D487" s="66" t="str">
        <f t="shared" si="52"/>
        <v/>
      </c>
      <c r="E487" s="40" t="str">
        <f t="shared" si="53"/>
        <v/>
      </c>
      <c r="F487" s="40" t="str">
        <f t="shared" si="54"/>
        <v/>
      </c>
      <c r="G487" s="40" t="str">
        <f t="shared" si="55"/>
        <v/>
      </c>
    </row>
    <row r="488" spans="1:7" x14ac:dyDescent="0.2">
      <c r="A488" s="38" t="str">
        <f t="shared" si="49"/>
        <v/>
      </c>
      <c r="B488" s="39" t="str">
        <f t="shared" si="50"/>
        <v/>
      </c>
      <c r="C488" s="40" t="str">
        <f t="shared" si="51"/>
        <v/>
      </c>
      <c r="D488" s="66" t="str">
        <f t="shared" si="52"/>
        <v/>
      </c>
      <c r="E488" s="40" t="str">
        <f t="shared" si="53"/>
        <v/>
      </c>
      <c r="F488" s="40" t="str">
        <f t="shared" si="54"/>
        <v/>
      </c>
      <c r="G488" s="40" t="str">
        <f t="shared" si="55"/>
        <v/>
      </c>
    </row>
    <row r="489" spans="1:7" x14ac:dyDescent="0.2">
      <c r="A489" s="38" t="str">
        <f t="shared" si="49"/>
        <v/>
      </c>
      <c r="B489" s="39" t="str">
        <f t="shared" si="50"/>
        <v/>
      </c>
      <c r="C489" s="40" t="str">
        <f t="shared" si="51"/>
        <v/>
      </c>
      <c r="D489" s="66" t="str">
        <f t="shared" si="52"/>
        <v/>
      </c>
      <c r="E489" s="40" t="str">
        <f t="shared" si="53"/>
        <v/>
      </c>
      <c r="F489" s="40" t="str">
        <f t="shared" si="54"/>
        <v/>
      </c>
      <c r="G489" s="40" t="str">
        <f t="shared" si="55"/>
        <v/>
      </c>
    </row>
    <row r="490" spans="1:7" x14ac:dyDescent="0.2">
      <c r="A490" s="38" t="str">
        <f t="shared" si="49"/>
        <v/>
      </c>
      <c r="B490" s="39" t="str">
        <f t="shared" si="50"/>
        <v/>
      </c>
      <c r="C490" s="40" t="str">
        <f t="shared" si="51"/>
        <v/>
      </c>
      <c r="D490" s="66" t="str">
        <f t="shared" si="52"/>
        <v/>
      </c>
      <c r="E490" s="40" t="str">
        <f t="shared" si="53"/>
        <v/>
      </c>
      <c r="F490" s="40" t="str">
        <f t="shared" si="54"/>
        <v/>
      </c>
      <c r="G490" s="40" t="str">
        <f t="shared" si="55"/>
        <v/>
      </c>
    </row>
    <row r="491" spans="1:7" x14ac:dyDescent="0.2">
      <c r="A491" s="38" t="str">
        <f t="shared" si="49"/>
        <v/>
      </c>
      <c r="B491" s="39" t="str">
        <f t="shared" si="50"/>
        <v/>
      </c>
      <c r="C491" s="40" t="str">
        <f t="shared" si="51"/>
        <v/>
      </c>
      <c r="D491" s="66" t="str">
        <f t="shared" si="52"/>
        <v/>
      </c>
      <c r="E491" s="40" t="str">
        <f t="shared" si="53"/>
        <v/>
      </c>
      <c r="F491" s="40" t="str">
        <f t="shared" si="54"/>
        <v/>
      </c>
      <c r="G491" s="40" t="str">
        <f t="shared" si="55"/>
        <v/>
      </c>
    </row>
    <row r="492" spans="1:7" x14ac:dyDescent="0.2">
      <c r="A492" s="38" t="str">
        <f t="shared" si="49"/>
        <v/>
      </c>
      <c r="B492" s="39" t="str">
        <f t="shared" si="50"/>
        <v/>
      </c>
      <c r="C492" s="40" t="str">
        <f t="shared" si="51"/>
        <v/>
      </c>
      <c r="D492" s="66" t="str">
        <f t="shared" si="52"/>
        <v/>
      </c>
      <c r="E492" s="40" t="str">
        <f t="shared" si="53"/>
        <v/>
      </c>
      <c r="F492" s="40" t="str">
        <f t="shared" si="54"/>
        <v/>
      </c>
      <c r="G492" s="40" t="str">
        <f t="shared" si="55"/>
        <v/>
      </c>
    </row>
    <row r="493" spans="1:7" x14ac:dyDescent="0.2">
      <c r="A493" s="38" t="str">
        <f t="shared" si="49"/>
        <v/>
      </c>
      <c r="B493" s="39" t="str">
        <f t="shared" si="50"/>
        <v/>
      </c>
      <c r="C493" s="40" t="str">
        <f t="shared" si="51"/>
        <v/>
      </c>
      <c r="D493" s="66" t="str">
        <f t="shared" si="52"/>
        <v/>
      </c>
      <c r="E493" s="40" t="str">
        <f t="shared" si="53"/>
        <v/>
      </c>
      <c r="F493" s="40" t="str">
        <f t="shared" si="54"/>
        <v/>
      </c>
      <c r="G493" s="40" t="str">
        <f t="shared" si="55"/>
        <v/>
      </c>
    </row>
    <row r="494" spans="1:7" x14ac:dyDescent="0.2">
      <c r="A494" s="38" t="str">
        <f t="shared" si="49"/>
        <v/>
      </c>
      <c r="B494" s="39" t="str">
        <f t="shared" si="50"/>
        <v/>
      </c>
      <c r="C494" s="40" t="str">
        <f t="shared" si="51"/>
        <v/>
      </c>
      <c r="D494" s="66" t="str">
        <f t="shared" si="52"/>
        <v/>
      </c>
      <c r="E494" s="40" t="str">
        <f t="shared" si="53"/>
        <v/>
      </c>
      <c r="F494" s="40" t="str">
        <f t="shared" si="54"/>
        <v/>
      </c>
      <c r="G494" s="40" t="str">
        <f t="shared" si="55"/>
        <v/>
      </c>
    </row>
    <row r="495" spans="1:7" x14ac:dyDescent="0.2">
      <c r="A495" s="38" t="str">
        <f t="shared" si="49"/>
        <v/>
      </c>
      <c r="B495" s="39" t="str">
        <f t="shared" si="50"/>
        <v/>
      </c>
      <c r="C495" s="40" t="str">
        <f t="shared" si="51"/>
        <v/>
      </c>
      <c r="D495" s="66" t="str">
        <f t="shared" si="52"/>
        <v/>
      </c>
      <c r="E495" s="40" t="str">
        <f t="shared" si="53"/>
        <v/>
      </c>
      <c r="F495" s="40" t="str">
        <f t="shared" si="54"/>
        <v/>
      </c>
      <c r="G495" s="40" t="str">
        <f t="shared" si="55"/>
        <v/>
      </c>
    </row>
    <row r="496" spans="1:7" x14ac:dyDescent="0.2">
      <c r="A496" s="38" t="str">
        <f t="shared" si="49"/>
        <v/>
      </c>
      <c r="B496" s="39" t="str">
        <f t="shared" si="50"/>
        <v/>
      </c>
      <c r="C496" s="40" t="str">
        <f t="shared" si="51"/>
        <v/>
      </c>
      <c r="D496" s="66" t="str">
        <f t="shared" si="52"/>
        <v/>
      </c>
      <c r="E496" s="40" t="str">
        <f t="shared" si="53"/>
        <v/>
      </c>
      <c r="F496" s="40" t="str">
        <f t="shared" si="54"/>
        <v/>
      </c>
      <c r="G496" s="40" t="str">
        <f t="shared" si="55"/>
        <v/>
      </c>
    </row>
    <row r="497" spans="1:7" x14ac:dyDescent="0.2">
      <c r="A497" s="38" t="str">
        <f t="shared" si="49"/>
        <v/>
      </c>
      <c r="B497" s="39" t="str">
        <f t="shared" si="50"/>
        <v/>
      </c>
      <c r="C497" s="40" t="str">
        <f t="shared" si="51"/>
        <v/>
      </c>
      <c r="D497" s="66" t="str">
        <f t="shared" si="52"/>
        <v/>
      </c>
      <c r="E497" s="40" t="str">
        <f t="shared" si="53"/>
        <v/>
      </c>
      <c r="F497" s="40" t="str">
        <f t="shared" si="54"/>
        <v/>
      </c>
      <c r="G497" s="40" t="str">
        <f t="shared" si="55"/>
        <v/>
      </c>
    </row>
    <row r="498" spans="1:7" x14ac:dyDescent="0.2">
      <c r="A498" s="38" t="str">
        <f t="shared" si="49"/>
        <v/>
      </c>
      <c r="B498" s="39" t="str">
        <f t="shared" si="50"/>
        <v/>
      </c>
      <c r="C498" s="40" t="str">
        <f t="shared" si="51"/>
        <v/>
      </c>
      <c r="D498" s="66" t="str">
        <f t="shared" si="52"/>
        <v/>
      </c>
      <c r="E498" s="40" t="str">
        <f t="shared" si="53"/>
        <v/>
      </c>
      <c r="F498" s="40" t="str">
        <f t="shared" si="54"/>
        <v/>
      </c>
      <c r="G498" s="40" t="str">
        <f t="shared" si="55"/>
        <v/>
      </c>
    </row>
    <row r="499" spans="1:7" x14ac:dyDescent="0.2">
      <c r="A499" s="38" t="str">
        <f t="shared" si="49"/>
        <v/>
      </c>
      <c r="B499" s="39" t="str">
        <f t="shared" si="50"/>
        <v/>
      </c>
      <c r="C499" s="40" t="str">
        <f t="shared" si="51"/>
        <v/>
      </c>
      <c r="D499" s="66" t="str">
        <f t="shared" si="52"/>
        <v/>
      </c>
      <c r="E499" s="40" t="str">
        <f t="shared" si="53"/>
        <v/>
      </c>
      <c r="F499" s="40" t="str">
        <f t="shared" si="54"/>
        <v/>
      </c>
      <c r="G499" s="40" t="str">
        <f t="shared" si="55"/>
        <v/>
      </c>
    </row>
    <row r="500" spans="1:7" x14ac:dyDescent="0.2">
      <c r="A500" s="38" t="str">
        <f t="shared" si="49"/>
        <v/>
      </c>
      <c r="B500" s="39" t="str">
        <f t="shared" si="50"/>
        <v/>
      </c>
      <c r="C500" s="40" t="str">
        <f t="shared" si="51"/>
        <v/>
      </c>
      <c r="D500" s="66" t="str">
        <f t="shared" si="52"/>
        <v/>
      </c>
      <c r="E500" s="40" t="str">
        <f t="shared" si="53"/>
        <v/>
      </c>
      <c r="F500" s="40" t="str">
        <f t="shared" si="54"/>
        <v/>
      </c>
      <c r="G500" s="40" t="str">
        <f t="shared" si="55"/>
        <v/>
      </c>
    </row>
    <row r="501" spans="1:7" x14ac:dyDescent="0.2">
      <c r="A501" s="38" t="str">
        <f t="shared" si="49"/>
        <v/>
      </c>
      <c r="B501" s="39" t="str">
        <f t="shared" si="50"/>
        <v/>
      </c>
      <c r="C501" s="40" t="str">
        <f t="shared" si="51"/>
        <v/>
      </c>
      <c r="D501" s="66" t="str">
        <f t="shared" si="52"/>
        <v/>
      </c>
      <c r="E501" s="40" t="str">
        <f t="shared" si="53"/>
        <v/>
      </c>
      <c r="F501" s="40" t="str">
        <f t="shared" si="54"/>
        <v/>
      </c>
      <c r="G501" s="40" t="str">
        <f t="shared" si="55"/>
        <v/>
      </c>
    </row>
    <row r="502" spans="1:7" x14ac:dyDescent="0.2">
      <c r="A502" s="38" t="str">
        <f t="shared" si="49"/>
        <v/>
      </c>
      <c r="B502" s="39" t="str">
        <f t="shared" si="50"/>
        <v/>
      </c>
      <c r="C502" s="40" t="str">
        <f t="shared" si="51"/>
        <v/>
      </c>
      <c r="D502" s="66" t="str">
        <f t="shared" si="52"/>
        <v/>
      </c>
      <c r="E502" s="40" t="str">
        <f t="shared" si="53"/>
        <v/>
      </c>
      <c r="F502" s="40" t="str">
        <f t="shared" si="54"/>
        <v/>
      </c>
      <c r="G502" s="40" t="str">
        <f t="shared" si="55"/>
        <v/>
      </c>
    </row>
    <row r="503" spans="1:7" x14ac:dyDescent="0.2">
      <c r="A503" s="38" t="str">
        <f t="shared" si="49"/>
        <v/>
      </c>
      <c r="B503" s="39" t="str">
        <f t="shared" si="50"/>
        <v/>
      </c>
      <c r="C503" s="40" t="str">
        <f t="shared" si="51"/>
        <v/>
      </c>
      <c r="D503" s="66" t="str">
        <f t="shared" si="52"/>
        <v/>
      </c>
      <c r="E503" s="40" t="str">
        <f t="shared" si="53"/>
        <v/>
      </c>
      <c r="F503" s="40" t="str">
        <f t="shared" si="54"/>
        <v/>
      </c>
      <c r="G503" s="40" t="str">
        <f t="shared" si="55"/>
        <v/>
      </c>
    </row>
    <row r="504" spans="1:7" x14ac:dyDescent="0.2">
      <c r="A504" s="38" t="str">
        <f t="shared" si="49"/>
        <v/>
      </c>
      <c r="B504" s="39" t="str">
        <f t="shared" si="50"/>
        <v/>
      </c>
      <c r="C504" s="40" t="str">
        <f t="shared" si="51"/>
        <v/>
      </c>
      <c r="D504" s="66" t="str">
        <f t="shared" si="52"/>
        <v/>
      </c>
      <c r="E504" s="40" t="str">
        <f t="shared" si="53"/>
        <v/>
      </c>
      <c r="F504" s="40" t="str">
        <f t="shared" si="54"/>
        <v/>
      </c>
      <c r="G504" s="40" t="str">
        <f t="shared" si="55"/>
        <v/>
      </c>
    </row>
    <row r="505" spans="1:7" x14ac:dyDescent="0.2">
      <c r="A505" s="38" t="str">
        <f t="shared" si="49"/>
        <v/>
      </c>
      <c r="B505" s="39" t="str">
        <f t="shared" si="50"/>
        <v/>
      </c>
      <c r="C505" s="40" t="str">
        <f t="shared" si="51"/>
        <v/>
      </c>
      <c r="D505" s="66" t="str">
        <f t="shared" si="52"/>
        <v/>
      </c>
      <c r="E505" s="40" t="str">
        <f t="shared" si="53"/>
        <v/>
      </c>
      <c r="F505" s="40" t="str">
        <f t="shared" si="54"/>
        <v/>
      </c>
      <c r="G505" s="40" t="str">
        <f t="shared" si="55"/>
        <v/>
      </c>
    </row>
    <row r="506" spans="1:7" x14ac:dyDescent="0.2">
      <c r="A506" s="38" t="str">
        <f t="shared" si="49"/>
        <v/>
      </c>
      <c r="B506" s="39" t="str">
        <f t="shared" si="50"/>
        <v/>
      </c>
      <c r="C506" s="40" t="str">
        <f t="shared" si="51"/>
        <v/>
      </c>
      <c r="D506" s="66" t="str">
        <f t="shared" si="52"/>
        <v/>
      </c>
      <c r="E506" s="40" t="str">
        <f t="shared" si="53"/>
        <v/>
      </c>
      <c r="F506" s="40" t="str">
        <f t="shared" si="54"/>
        <v/>
      </c>
      <c r="G506" s="40" t="str">
        <f t="shared" si="55"/>
        <v/>
      </c>
    </row>
    <row r="507" spans="1:7" x14ac:dyDescent="0.2">
      <c r="A507" s="38" t="str">
        <f t="shared" si="49"/>
        <v/>
      </c>
      <c r="B507" s="39" t="str">
        <f t="shared" si="50"/>
        <v/>
      </c>
      <c r="C507" s="40" t="str">
        <f t="shared" si="51"/>
        <v/>
      </c>
      <c r="D507" s="66" t="str">
        <f t="shared" si="52"/>
        <v/>
      </c>
      <c r="E507" s="40" t="str">
        <f t="shared" si="53"/>
        <v/>
      </c>
      <c r="F507" s="40" t="str">
        <f t="shared" si="54"/>
        <v/>
      </c>
      <c r="G507" s="40" t="str">
        <f t="shared" si="55"/>
        <v/>
      </c>
    </row>
    <row r="508" spans="1:7" x14ac:dyDescent="0.2">
      <c r="A508" s="38" t="str">
        <f t="shared" si="49"/>
        <v/>
      </c>
      <c r="B508" s="39" t="str">
        <f t="shared" si="50"/>
        <v/>
      </c>
      <c r="C508" s="40" t="str">
        <f t="shared" si="51"/>
        <v/>
      </c>
      <c r="D508" s="66" t="str">
        <f t="shared" si="52"/>
        <v/>
      </c>
      <c r="E508" s="40" t="str">
        <f t="shared" si="53"/>
        <v/>
      </c>
      <c r="F508" s="40" t="str">
        <f t="shared" si="54"/>
        <v/>
      </c>
      <c r="G508" s="40" t="str">
        <f t="shared" si="55"/>
        <v/>
      </c>
    </row>
    <row r="509" spans="1:7" x14ac:dyDescent="0.2">
      <c r="A509" s="38" t="str">
        <f t="shared" si="49"/>
        <v/>
      </c>
      <c r="B509" s="39" t="str">
        <f t="shared" si="50"/>
        <v/>
      </c>
      <c r="C509" s="40" t="str">
        <f t="shared" si="51"/>
        <v/>
      </c>
      <c r="D509" s="66" t="str">
        <f t="shared" si="52"/>
        <v/>
      </c>
      <c r="E509" s="40" t="str">
        <f t="shared" si="53"/>
        <v/>
      </c>
      <c r="F509" s="40" t="str">
        <f t="shared" si="54"/>
        <v/>
      </c>
      <c r="G509" s="40" t="str">
        <f t="shared" si="55"/>
        <v/>
      </c>
    </row>
    <row r="510" spans="1:7" x14ac:dyDescent="0.2">
      <c r="A510" s="38" t="str">
        <f t="shared" si="49"/>
        <v/>
      </c>
      <c r="B510" s="39" t="str">
        <f t="shared" si="50"/>
        <v/>
      </c>
      <c r="C510" s="40" t="str">
        <f t="shared" si="51"/>
        <v/>
      </c>
      <c r="D510" s="66" t="str">
        <f t="shared" si="52"/>
        <v/>
      </c>
      <c r="E510" s="40" t="str">
        <f t="shared" si="53"/>
        <v/>
      </c>
      <c r="F510" s="40" t="str">
        <f t="shared" si="54"/>
        <v/>
      </c>
      <c r="G510" s="40" t="str">
        <f t="shared" si="55"/>
        <v/>
      </c>
    </row>
    <row r="511" spans="1:7" x14ac:dyDescent="0.2">
      <c r="A511" s="38" t="str">
        <f t="shared" si="49"/>
        <v/>
      </c>
      <c r="B511" s="39" t="str">
        <f t="shared" si="50"/>
        <v/>
      </c>
      <c r="C511" s="40" t="str">
        <f t="shared" si="51"/>
        <v/>
      </c>
      <c r="D511" s="66" t="str">
        <f t="shared" si="52"/>
        <v/>
      </c>
      <c r="E511" s="40" t="str">
        <f t="shared" si="53"/>
        <v/>
      </c>
      <c r="F511" s="40" t="str">
        <f t="shared" si="54"/>
        <v/>
      </c>
      <c r="G511" s="40" t="str">
        <f t="shared" si="55"/>
        <v/>
      </c>
    </row>
    <row r="512" spans="1:7" x14ac:dyDescent="0.2">
      <c r="A512" s="38" t="str">
        <f t="shared" si="49"/>
        <v/>
      </c>
      <c r="B512" s="39" t="str">
        <f t="shared" si="50"/>
        <v/>
      </c>
      <c r="C512" s="40" t="str">
        <f t="shared" si="51"/>
        <v/>
      </c>
      <c r="D512" s="66" t="str">
        <f t="shared" si="52"/>
        <v/>
      </c>
      <c r="E512" s="40" t="str">
        <f t="shared" si="53"/>
        <v/>
      </c>
      <c r="F512" s="40" t="str">
        <f t="shared" si="54"/>
        <v/>
      </c>
      <c r="G512" s="40" t="str">
        <f t="shared" si="55"/>
        <v/>
      </c>
    </row>
    <row r="513" spans="1:7" x14ac:dyDescent="0.2">
      <c r="A513" s="38" t="str">
        <f t="shared" si="49"/>
        <v/>
      </c>
      <c r="B513" s="39" t="str">
        <f t="shared" si="50"/>
        <v/>
      </c>
      <c r="C513" s="40" t="str">
        <f t="shared" si="51"/>
        <v/>
      </c>
      <c r="D513" s="66" t="str">
        <f t="shared" si="52"/>
        <v/>
      </c>
      <c r="E513" s="40" t="str">
        <f t="shared" si="53"/>
        <v/>
      </c>
      <c r="F513" s="40" t="str">
        <f t="shared" si="54"/>
        <v/>
      </c>
      <c r="G513" s="40" t="str">
        <f t="shared" si="55"/>
        <v/>
      </c>
    </row>
    <row r="514" spans="1:7" x14ac:dyDescent="0.2">
      <c r="A514" s="38" t="str">
        <f t="shared" si="49"/>
        <v/>
      </c>
      <c r="B514" s="39" t="str">
        <f t="shared" si="50"/>
        <v/>
      </c>
      <c r="C514" s="40" t="str">
        <f t="shared" si="51"/>
        <v/>
      </c>
      <c r="D514" s="66" t="str">
        <f t="shared" si="52"/>
        <v/>
      </c>
      <c r="E514" s="40" t="str">
        <f t="shared" si="53"/>
        <v/>
      </c>
      <c r="F514" s="40" t="str">
        <f t="shared" si="54"/>
        <v/>
      </c>
      <c r="G514" s="40" t="str">
        <f t="shared" si="55"/>
        <v/>
      </c>
    </row>
    <row r="515" spans="1:7" x14ac:dyDescent="0.2">
      <c r="A515" s="38" t="str">
        <f t="shared" si="49"/>
        <v/>
      </c>
      <c r="B515" s="39" t="str">
        <f t="shared" si="50"/>
        <v/>
      </c>
      <c r="C515" s="40" t="str">
        <f t="shared" si="51"/>
        <v/>
      </c>
      <c r="D515" s="66" t="str">
        <f t="shared" si="52"/>
        <v/>
      </c>
      <c r="E515" s="40" t="str">
        <f t="shared" si="53"/>
        <v/>
      </c>
      <c r="F515" s="40" t="str">
        <f t="shared" si="54"/>
        <v/>
      </c>
      <c r="G515" s="40" t="str">
        <f t="shared" si="55"/>
        <v/>
      </c>
    </row>
    <row r="516" spans="1:7" x14ac:dyDescent="0.2">
      <c r="A516" s="38" t="str">
        <f t="shared" si="49"/>
        <v/>
      </c>
      <c r="B516" s="39" t="str">
        <f t="shared" si="50"/>
        <v/>
      </c>
      <c r="C516" s="40" t="str">
        <f t="shared" si="51"/>
        <v/>
      </c>
      <c r="D516" s="66" t="str">
        <f t="shared" si="52"/>
        <v/>
      </c>
      <c r="E516" s="40" t="str">
        <f t="shared" si="53"/>
        <v/>
      </c>
      <c r="F516" s="40" t="str">
        <f t="shared" si="54"/>
        <v/>
      </c>
      <c r="G516" s="40" t="str">
        <f t="shared" si="55"/>
        <v/>
      </c>
    </row>
    <row r="517" spans="1:7" x14ac:dyDescent="0.2">
      <c r="A517" s="38" t="str">
        <f t="shared" si="49"/>
        <v/>
      </c>
      <c r="B517" s="39" t="str">
        <f t="shared" si="50"/>
        <v/>
      </c>
      <c r="C517" s="40" t="str">
        <f t="shared" si="51"/>
        <v/>
      </c>
      <c r="D517" s="66" t="str">
        <f t="shared" si="52"/>
        <v/>
      </c>
      <c r="E517" s="40" t="str">
        <f t="shared" si="53"/>
        <v/>
      </c>
      <c r="F517" s="40" t="str">
        <f t="shared" si="54"/>
        <v/>
      </c>
      <c r="G517" s="40" t="str">
        <f t="shared" si="55"/>
        <v/>
      </c>
    </row>
    <row r="518" spans="1:7" x14ac:dyDescent="0.2">
      <c r="A518" s="38" t="str">
        <f t="shared" si="49"/>
        <v/>
      </c>
      <c r="B518" s="39" t="str">
        <f t="shared" si="50"/>
        <v/>
      </c>
      <c r="C518" s="40" t="str">
        <f t="shared" si="51"/>
        <v/>
      </c>
      <c r="D518" s="66" t="str">
        <f t="shared" si="52"/>
        <v/>
      </c>
      <c r="E518" s="40" t="str">
        <f t="shared" si="53"/>
        <v/>
      </c>
      <c r="F518" s="40" t="str">
        <f t="shared" si="54"/>
        <v/>
      </c>
      <c r="G518" s="40" t="str">
        <f t="shared" si="55"/>
        <v/>
      </c>
    </row>
    <row r="519" spans="1:7" x14ac:dyDescent="0.2">
      <c r="A519" s="38" t="str">
        <f t="shared" si="49"/>
        <v/>
      </c>
      <c r="B519" s="39" t="str">
        <f t="shared" si="50"/>
        <v/>
      </c>
      <c r="C519" s="40" t="str">
        <f t="shared" si="51"/>
        <v/>
      </c>
      <c r="D519" s="66" t="str">
        <f t="shared" si="52"/>
        <v/>
      </c>
      <c r="E519" s="40" t="str">
        <f t="shared" si="53"/>
        <v/>
      </c>
      <c r="F519" s="40" t="str">
        <f t="shared" si="54"/>
        <v/>
      </c>
      <c r="G519" s="40" t="str">
        <f t="shared" si="55"/>
        <v/>
      </c>
    </row>
    <row r="520" spans="1:7" x14ac:dyDescent="0.2">
      <c r="A520" s="38" t="str">
        <f t="shared" si="49"/>
        <v/>
      </c>
      <c r="B520" s="39" t="str">
        <f t="shared" si="50"/>
        <v/>
      </c>
      <c r="C520" s="40" t="str">
        <f t="shared" si="51"/>
        <v/>
      </c>
      <c r="D520" s="66" t="str">
        <f t="shared" si="52"/>
        <v/>
      </c>
      <c r="E520" s="40" t="str">
        <f t="shared" si="53"/>
        <v/>
      </c>
      <c r="F520" s="40" t="str">
        <f t="shared" si="54"/>
        <v/>
      </c>
      <c r="G520" s="40" t="str">
        <f t="shared" si="55"/>
        <v/>
      </c>
    </row>
    <row r="521" spans="1:7" x14ac:dyDescent="0.2">
      <c r="A521" s="38" t="str">
        <f t="shared" si="49"/>
        <v/>
      </c>
      <c r="B521" s="39" t="str">
        <f t="shared" si="50"/>
        <v/>
      </c>
      <c r="C521" s="40" t="str">
        <f t="shared" si="51"/>
        <v/>
      </c>
      <c r="D521" s="66" t="str">
        <f t="shared" si="52"/>
        <v/>
      </c>
      <c r="E521" s="40" t="str">
        <f t="shared" si="53"/>
        <v/>
      </c>
      <c r="F521" s="40" t="str">
        <f t="shared" si="54"/>
        <v/>
      </c>
      <c r="G521" s="40" t="str">
        <f t="shared" si="55"/>
        <v/>
      </c>
    </row>
    <row r="522" spans="1:7" x14ac:dyDescent="0.2">
      <c r="A522" s="38" t="str">
        <f t="shared" si="49"/>
        <v/>
      </c>
      <c r="B522" s="39" t="str">
        <f t="shared" si="50"/>
        <v/>
      </c>
      <c r="C522" s="40" t="str">
        <f t="shared" si="51"/>
        <v/>
      </c>
      <c r="D522" s="66" t="str">
        <f t="shared" si="52"/>
        <v/>
      </c>
      <c r="E522" s="40" t="str">
        <f t="shared" si="53"/>
        <v/>
      </c>
      <c r="F522" s="40" t="str">
        <f t="shared" si="54"/>
        <v/>
      </c>
      <c r="G522" s="40" t="str">
        <f t="shared" si="55"/>
        <v/>
      </c>
    </row>
    <row r="523" spans="1:7" x14ac:dyDescent="0.2">
      <c r="A523" s="38" t="str">
        <f t="shared" si="49"/>
        <v/>
      </c>
      <c r="B523" s="39" t="str">
        <f t="shared" si="50"/>
        <v/>
      </c>
      <c r="C523" s="40" t="str">
        <f t="shared" si="51"/>
        <v/>
      </c>
      <c r="D523" s="66" t="str">
        <f t="shared" si="52"/>
        <v/>
      </c>
      <c r="E523" s="40" t="str">
        <f t="shared" si="53"/>
        <v/>
      </c>
      <c r="F523" s="40" t="str">
        <f t="shared" si="54"/>
        <v/>
      </c>
      <c r="G523" s="40" t="str">
        <f t="shared" si="55"/>
        <v/>
      </c>
    </row>
    <row r="524" spans="1:7" x14ac:dyDescent="0.2">
      <c r="A524" s="38" t="str">
        <f t="shared" si="49"/>
        <v/>
      </c>
      <c r="B524" s="39" t="str">
        <f t="shared" si="50"/>
        <v/>
      </c>
      <c r="C524" s="40" t="str">
        <f t="shared" si="51"/>
        <v/>
      </c>
      <c r="D524" s="66" t="str">
        <f t="shared" si="52"/>
        <v/>
      </c>
      <c r="E524" s="40" t="str">
        <f t="shared" si="53"/>
        <v/>
      </c>
      <c r="F524" s="40" t="str">
        <f t="shared" si="54"/>
        <v/>
      </c>
      <c r="G524" s="40" t="str">
        <f t="shared" si="55"/>
        <v/>
      </c>
    </row>
    <row r="525" spans="1:7" x14ac:dyDescent="0.2">
      <c r="A525" s="38" t="str">
        <f t="shared" si="49"/>
        <v/>
      </c>
      <c r="B525" s="39" t="str">
        <f t="shared" si="50"/>
        <v/>
      </c>
      <c r="C525" s="40" t="str">
        <f t="shared" si="51"/>
        <v/>
      </c>
      <c r="D525" s="66" t="str">
        <f t="shared" si="52"/>
        <v/>
      </c>
      <c r="E525" s="40" t="str">
        <f t="shared" si="53"/>
        <v/>
      </c>
      <c r="F525" s="40" t="str">
        <f t="shared" si="54"/>
        <v/>
      </c>
      <c r="G525" s="40" t="str">
        <f t="shared" si="55"/>
        <v/>
      </c>
    </row>
    <row r="526" spans="1:7" x14ac:dyDescent="0.2">
      <c r="A526" s="38" t="str">
        <f t="shared" si="49"/>
        <v/>
      </c>
      <c r="B526" s="39" t="str">
        <f t="shared" si="50"/>
        <v/>
      </c>
      <c r="C526" s="40" t="str">
        <f t="shared" si="51"/>
        <v/>
      </c>
      <c r="D526" s="66" t="str">
        <f t="shared" si="52"/>
        <v/>
      </c>
      <c r="E526" s="40" t="str">
        <f t="shared" si="53"/>
        <v/>
      </c>
      <c r="F526" s="40" t="str">
        <f t="shared" si="54"/>
        <v/>
      </c>
      <c r="G526" s="40" t="str">
        <f t="shared" si="55"/>
        <v/>
      </c>
    </row>
    <row r="527" spans="1:7" x14ac:dyDescent="0.2">
      <c r="A527" s="38" t="str">
        <f t="shared" si="49"/>
        <v/>
      </c>
      <c r="B527" s="39" t="str">
        <f t="shared" si="50"/>
        <v/>
      </c>
      <c r="C527" s="40" t="str">
        <f t="shared" si="51"/>
        <v/>
      </c>
      <c r="D527" s="66" t="str">
        <f t="shared" si="52"/>
        <v/>
      </c>
      <c r="E527" s="40" t="str">
        <f t="shared" si="53"/>
        <v/>
      </c>
      <c r="F527" s="40" t="str">
        <f t="shared" si="54"/>
        <v/>
      </c>
      <c r="G527" s="40" t="str">
        <f t="shared" si="55"/>
        <v/>
      </c>
    </row>
    <row r="528" spans="1:7" x14ac:dyDescent="0.2">
      <c r="A528" s="38" t="str">
        <f t="shared" si="49"/>
        <v/>
      </c>
      <c r="B528" s="39" t="str">
        <f t="shared" si="50"/>
        <v/>
      </c>
      <c r="C528" s="40" t="str">
        <f t="shared" si="51"/>
        <v/>
      </c>
      <c r="D528" s="66" t="str">
        <f t="shared" si="52"/>
        <v/>
      </c>
      <c r="E528" s="40" t="str">
        <f t="shared" si="53"/>
        <v/>
      </c>
      <c r="F528" s="40" t="str">
        <f t="shared" si="54"/>
        <v/>
      </c>
      <c r="G528" s="40" t="str">
        <f t="shared" si="55"/>
        <v/>
      </c>
    </row>
    <row r="529" spans="1:7" x14ac:dyDescent="0.2">
      <c r="A529" s="38" t="str">
        <f t="shared" si="49"/>
        <v/>
      </c>
      <c r="B529" s="39" t="str">
        <f t="shared" si="50"/>
        <v/>
      </c>
      <c r="C529" s="40" t="str">
        <f t="shared" si="51"/>
        <v/>
      </c>
      <c r="D529" s="66" t="str">
        <f t="shared" si="52"/>
        <v/>
      </c>
      <c r="E529" s="40" t="str">
        <f t="shared" si="53"/>
        <v/>
      </c>
      <c r="F529" s="40" t="str">
        <f t="shared" si="54"/>
        <v/>
      </c>
      <c r="G529" s="40" t="str">
        <f t="shared" si="55"/>
        <v/>
      </c>
    </row>
    <row r="530" spans="1:7" x14ac:dyDescent="0.2">
      <c r="A530" s="38" t="str">
        <f t="shared" si="49"/>
        <v/>
      </c>
      <c r="B530" s="39" t="str">
        <f t="shared" si="50"/>
        <v/>
      </c>
      <c r="C530" s="40" t="str">
        <f t="shared" si="51"/>
        <v/>
      </c>
      <c r="D530" s="66" t="str">
        <f t="shared" si="52"/>
        <v/>
      </c>
      <c r="E530" s="40" t="str">
        <f t="shared" si="53"/>
        <v/>
      </c>
      <c r="F530" s="40" t="str">
        <f t="shared" si="54"/>
        <v/>
      </c>
      <c r="G530" s="40" t="str">
        <f t="shared" si="55"/>
        <v/>
      </c>
    </row>
    <row r="531" spans="1:7" x14ac:dyDescent="0.2">
      <c r="A531" s="38" t="str">
        <f t="shared" si="49"/>
        <v/>
      </c>
      <c r="B531" s="39" t="str">
        <f t="shared" si="50"/>
        <v/>
      </c>
      <c r="C531" s="40" t="str">
        <f t="shared" si="51"/>
        <v/>
      </c>
      <c r="D531" s="66" t="str">
        <f t="shared" si="52"/>
        <v/>
      </c>
      <c r="E531" s="40" t="str">
        <f t="shared" si="53"/>
        <v/>
      </c>
      <c r="F531" s="40" t="str">
        <f t="shared" si="54"/>
        <v/>
      </c>
      <c r="G531" s="40" t="str">
        <f t="shared" si="55"/>
        <v/>
      </c>
    </row>
    <row r="532" spans="1:7" x14ac:dyDescent="0.2">
      <c r="A532" s="38" t="str">
        <f t="shared" si="49"/>
        <v/>
      </c>
      <c r="B532" s="39" t="str">
        <f t="shared" si="50"/>
        <v/>
      </c>
      <c r="C532" s="40" t="str">
        <f t="shared" si="51"/>
        <v/>
      </c>
      <c r="D532" s="66" t="str">
        <f t="shared" si="52"/>
        <v/>
      </c>
      <c r="E532" s="40" t="str">
        <f t="shared" si="53"/>
        <v/>
      </c>
      <c r="F532" s="40" t="str">
        <f t="shared" si="54"/>
        <v/>
      </c>
      <c r="G532" s="40" t="str">
        <f t="shared" si="55"/>
        <v/>
      </c>
    </row>
    <row r="533" spans="1:7" x14ac:dyDescent="0.2">
      <c r="A533" s="38" t="str">
        <f t="shared" si="49"/>
        <v/>
      </c>
      <c r="B533" s="39" t="str">
        <f t="shared" si="50"/>
        <v/>
      </c>
      <c r="C533" s="40" t="str">
        <f t="shared" si="51"/>
        <v/>
      </c>
      <c r="D533" s="66" t="str">
        <f t="shared" si="52"/>
        <v/>
      </c>
      <c r="E533" s="40" t="str">
        <f t="shared" si="53"/>
        <v/>
      </c>
      <c r="F533" s="40" t="str">
        <f t="shared" si="54"/>
        <v/>
      </c>
      <c r="G533" s="40" t="str">
        <f t="shared" si="55"/>
        <v/>
      </c>
    </row>
    <row r="534" spans="1:7" x14ac:dyDescent="0.2">
      <c r="A534" s="38" t="str">
        <f t="shared" ref="A534:A597" si="56">IF(G533="","",IF(roundOpt,IF(OR(A533&gt;=nper,ROUND(G533,2)&lt;=0),"",A533+1),IF(OR(A533&gt;=nper,G533&lt;=0),"",A533+1)))</f>
        <v/>
      </c>
      <c r="B534" s="39" t="str">
        <f t="shared" ref="B534:B597" si="57">IF(A534="","",IF(OR(periods_per_year=26,periods_per_year=52),IF(periods_per_year=26,IF(A534=1,fpdate,B533+14),IF(periods_per_year=52,IF(A534=1,fpdate,B533+7),"n/a")),IF(periods_per_year=24,DATE(YEAR(fpdate),MONTH(fpdate)+(A534-1)/2+IF(AND(DAY(fpdate)&gt;=15,MOD(A534,2)=0),1,0),IF(MOD(A534,2)=0,IF(DAY(fpdate)&gt;=15,DAY(fpdate)-14,DAY(fpdate)+14),DAY(fpdate))),IF(DAY(DATE(YEAR(fpdate),MONTH(fpdate)+(A534-1)*months_per_period,DAY(fpdate)))&lt;&gt;DAY(fpdate),DATE(YEAR(fpdate),MONTH(fpdate)+(A534-1)*months_per_period+1,0),DATE(YEAR(fpdate),MONTH(fpdate)+(A534-1)*months_per_period,DAY(fpdate))))))</f>
        <v/>
      </c>
      <c r="C534" s="40" t="str">
        <f t="shared" ref="C534:C597" si="58">IF(A534="","",IF(roundOpt,IF(OR(A534=nper,payment&gt;ROUND((1+rate)*G533,2)),ROUND((1+rate)*G533,2),payment),IF(OR(A534=nper,payment&gt;(1+rate)*G533),(1+rate)*G533,payment)))</f>
        <v/>
      </c>
      <c r="D534" s="66" t="str">
        <f t="shared" ref="D534:D597" si="59">C534</f>
        <v/>
      </c>
      <c r="E534" s="40" t="str">
        <f t="shared" si="53"/>
        <v/>
      </c>
      <c r="F534" s="40" t="str">
        <f t="shared" si="54"/>
        <v/>
      </c>
      <c r="G534" s="40" t="str">
        <f t="shared" si="55"/>
        <v/>
      </c>
    </row>
    <row r="535" spans="1:7" x14ac:dyDescent="0.2">
      <c r="A535" s="38" t="str">
        <f t="shared" si="56"/>
        <v/>
      </c>
      <c r="B535" s="39" t="str">
        <f t="shared" si="57"/>
        <v/>
      </c>
      <c r="C535" s="40" t="str">
        <f t="shared" si="58"/>
        <v/>
      </c>
      <c r="D535" s="66" t="str">
        <f t="shared" si="59"/>
        <v/>
      </c>
      <c r="E535" s="40" t="str">
        <f t="shared" ref="E535:E598" si="60">IF(A535="","",IF(AND(A535=1,pmtType=1),0,IF(roundOpt,ROUND(rate*G534,2),rate*G534)))</f>
        <v/>
      </c>
      <c r="F535" s="40" t="str">
        <f t="shared" ref="F535:F598" si="61">IF(A535="","",D535-E535)</f>
        <v/>
      </c>
      <c r="G535" s="40" t="str">
        <f t="shared" ref="G535:G598" si="62">IF(A535="","",G534-F535)</f>
        <v/>
      </c>
    </row>
    <row r="536" spans="1:7" x14ac:dyDescent="0.2">
      <c r="A536" s="38" t="str">
        <f t="shared" si="56"/>
        <v/>
      </c>
      <c r="B536" s="39" t="str">
        <f t="shared" si="57"/>
        <v/>
      </c>
      <c r="C536" s="40" t="str">
        <f t="shared" si="58"/>
        <v/>
      </c>
      <c r="D536" s="66" t="str">
        <f t="shared" si="59"/>
        <v/>
      </c>
      <c r="E536" s="40" t="str">
        <f t="shared" si="60"/>
        <v/>
      </c>
      <c r="F536" s="40" t="str">
        <f t="shared" si="61"/>
        <v/>
      </c>
      <c r="G536" s="40" t="str">
        <f t="shared" si="62"/>
        <v/>
      </c>
    </row>
    <row r="537" spans="1:7" x14ac:dyDescent="0.2">
      <c r="A537" s="38" t="str">
        <f t="shared" si="56"/>
        <v/>
      </c>
      <c r="B537" s="39" t="str">
        <f t="shared" si="57"/>
        <v/>
      </c>
      <c r="C537" s="40" t="str">
        <f t="shared" si="58"/>
        <v/>
      </c>
      <c r="D537" s="66" t="str">
        <f t="shared" si="59"/>
        <v/>
      </c>
      <c r="E537" s="40" t="str">
        <f t="shared" si="60"/>
        <v/>
      </c>
      <c r="F537" s="40" t="str">
        <f t="shared" si="61"/>
        <v/>
      </c>
      <c r="G537" s="40" t="str">
        <f t="shared" si="62"/>
        <v/>
      </c>
    </row>
    <row r="538" spans="1:7" x14ac:dyDescent="0.2">
      <c r="A538" s="38" t="str">
        <f t="shared" si="56"/>
        <v/>
      </c>
      <c r="B538" s="39" t="str">
        <f t="shared" si="57"/>
        <v/>
      </c>
      <c r="C538" s="40" t="str">
        <f t="shared" si="58"/>
        <v/>
      </c>
      <c r="D538" s="66" t="str">
        <f t="shared" si="59"/>
        <v/>
      </c>
      <c r="E538" s="40" t="str">
        <f t="shared" si="60"/>
        <v/>
      </c>
      <c r="F538" s="40" t="str">
        <f t="shared" si="61"/>
        <v/>
      </c>
      <c r="G538" s="40" t="str">
        <f t="shared" si="62"/>
        <v/>
      </c>
    </row>
    <row r="539" spans="1:7" x14ac:dyDescent="0.2">
      <c r="A539" s="38" t="str">
        <f t="shared" si="56"/>
        <v/>
      </c>
      <c r="B539" s="39" t="str">
        <f t="shared" si="57"/>
        <v/>
      </c>
      <c r="C539" s="40" t="str">
        <f t="shared" si="58"/>
        <v/>
      </c>
      <c r="D539" s="66" t="str">
        <f t="shared" si="59"/>
        <v/>
      </c>
      <c r="E539" s="40" t="str">
        <f t="shared" si="60"/>
        <v/>
      </c>
      <c r="F539" s="40" t="str">
        <f t="shared" si="61"/>
        <v/>
      </c>
      <c r="G539" s="40" t="str">
        <f t="shared" si="62"/>
        <v/>
      </c>
    </row>
    <row r="540" spans="1:7" x14ac:dyDescent="0.2">
      <c r="A540" s="38" t="str">
        <f t="shared" si="56"/>
        <v/>
      </c>
      <c r="B540" s="39" t="str">
        <f t="shared" si="57"/>
        <v/>
      </c>
      <c r="C540" s="40" t="str">
        <f t="shared" si="58"/>
        <v/>
      </c>
      <c r="D540" s="66" t="str">
        <f t="shared" si="59"/>
        <v/>
      </c>
      <c r="E540" s="40" t="str">
        <f t="shared" si="60"/>
        <v/>
      </c>
      <c r="F540" s="40" t="str">
        <f t="shared" si="61"/>
        <v/>
      </c>
      <c r="G540" s="40" t="str">
        <f t="shared" si="62"/>
        <v/>
      </c>
    </row>
    <row r="541" spans="1:7" x14ac:dyDescent="0.2">
      <c r="A541" s="38" t="str">
        <f t="shared" si="56"/>
        <v/>
      </c>
      <c r="B541" s="39" t="str">
        <f t="shared" si="57"/>
        <v/>
      </c>
      <c r="C541" s="40" t="str">
        <f t="shared" si="58"/>
        <v/>
      </c>
      <c r="D541" s="66" t="str">
        <f t="shared" si="59"/>
        <v/>
      </c>
      <c r="E541" s="40" t="str">
        <f t="shared" si="60"/>
        <v/>
      </c>
      <c r="F541" s="40" t="str">
        <f t="shared" si="61"/>
        <v/>
      </c>
      <c r="G541" s="40" t="str">
        <f t="shared" si="62"/>
        <v/>
      </c>
    </row>
    <row r="542" spans="1:7" x14ac:dyDescent="0.2">
      <c r="A542" s="38" t="str">
        <f t="shared" si="56"/>
        <v/>
      </c>
      <c r="B542" s="39" t="str">
        <f t="shared" si="57"/>
        <v/>
      </c>
      <c r="C542" s="40" t="str">
        <f t="shared" si="58"/>
        <v/>
      </c>
      <c r="D542" s="66" t="str">
        <f t="shared" si="59"/>
        <v/>
      </c>
      <c r="E542" s="40" t="str">
        <f t="shared" si="60"/>
        <v/>
      </c>
      <c r="F542" s="40" t="str">
        <f t="shared" si="61"/>
        <v/>
      </c>
      <c r="G542" s="40" t="str">
        <f t="shared" si="62"/>
        <v/>
      </c>
    </row>
    <row r="543" spans="1:7" x14ac:dyDescent="0.2">
      <c r="A543" s="38" t="str">
        <f t="shared" si="56"/>
        <v/>
      </c>
      <c r="B543" s="39" t="str">
        <f t="shared" si="57"/>
        <v/>
      </c>
      <c r="C543" s="40" t="str">
        <f t="shared" si="58"/>
        <v/>
      </c>
      <c r="D543" s="66" t="str">
        <f t="shared" si="59"/>
        <v/>
      </c>
      <c r="E543" s="40" t="str">
        <f t="shared" si="60"/>
        <v/>
      </c>
      <c r="F543" s="40" t="str">
        <f t="shared" si="61"/>
        <v/>
      </c>
      <c r="G543" s="40" t="str">
        <f t="shared" si="62"/>
        <v/>
      </c>
    </row>
    <row r="544" spans="1:7" x14ac:dyDescent="0.2">
      <c r="A544" s="38" t="str">
        <f t="shared" si="56"/>
        <v/>
      </c>
      <c r="B544" s="39" t="str">
        <f t="shared" si="57"/>
        <v/>
      </c>
      <c r="C544" s="40" t="str">
        <f t="shared" si="58"/>
        <v/>
      </c>
      <c r="D544" s="66" t="str">
        <f t="shared" si="59"/>
        <v/>
      </c>
      <c r="E544" s="40" t="str">
        <f t="shared" si="60"/>
        <v/>
      </c>
      <c r="F544" s="40" t="str">
        <f t="shared" si="61"/>
        <v/>
      </c>
      <c r="G544" s="40" t="str">
        <f t="shared" si="62"/>
        <v/>
      </c>
    </row>
    <row r="545" spans="1:7" x14ac:dyDescent="0.2">
      <c r="A545" s="38" t="str">
        <f t="shared" si="56"/>
        <v/>
      </c>
      <c r="B545" s="39" t="str">
        <f t="shared" si="57"/>
        <v/>
      </c>
      <c r="C545" s="40" t="str">
        <f t="shared" si="58"/>
        <v/>
      </c>
      <c r="D545" s="66" t="str">
        <f t="shared" si="59"/>
        <v/>
      </c>
      <c r="E545" s="40" t="str">
        <f t="shared" si="60"/>
        <v/>
      </c>
      <c r="F545" s="40" t="str">
        <f t="shared" si="61"/>
        <v/>
      </c>
      <c r="G545" s="40" t="str">
        <f t="shared" si="62"/>
        <v/>
      </c>
    </row>
    <row r="546" spans="1:7" x14ac:dyDescent="0.2">
      <c r="A546" s="38" t="str">
        <f t="shared" si="56"/>
        <v/>
      </c>
      <c r="B546" s="39" t="str">
        <f t="shared" si="57"/>
        <v/>
      </c>
      <c r="C546" s="40" t="str">
        <f t="shared" si="58"/>
        <v/>
      </c>
      <c r="D546" s="66" t="str">
        <f t="shared" si="59"/>
        <v/>
      </c>
      <c r="E546" s="40" t="str">
        <f t="shared" si="60"/>
        <v/>
      </c>
      <c r="F546" s="40" t="str">
        <f t="shared" si="61"/>
        <v/>
      </c>
      <c r="G546" s="40" t="str">
        <f t="shared" si="62"/>
        <v/>
      </c>
    </row>
    <row r="547" spans="1:7" x14ac:dyDescent="0.2">
      <c r="A547" s="38" t="str">
        <f t="shared" si="56"/>
        <v/>
      </c>
      <c r="B547" s="39" t="str">
        <f t="shared" si="57"/>
        <v/>
      </c>
      <c r="C547" s="40" t="str">
        <f t="shared" si="58"/>
        <v/>
      </c>
      <c r="D547" s="66" t="str">
        <f t="shared" si="59"/>
        <v/>
      </c>
      <c r="E547" s="40" t="str">
        <f t="shared" si="60"/>
        <v/>
      </c>
      <c r="F547" s="40" t="str">
        <f t="shared" si="61"/>
        <v/>
      </c>
      <c r="G547" s="40" t="str">
        <f t="shared" si="62"/>
        <v/>
      </c>
    </row>
    <row r="548" spans="1:7" x14ac:dyDescent="0.2">
      <c r="A548" s="38" t="str">
        <f t="shared" si="56"/>
        <v/>
      </c>
      <c r="B548" s="39" t="str">
        <f t="shared" si="57"/>
        <v/>
      </c>
      <c r="C548" s="40" t="str">
        <f t="shared" si="58"/>
        <v/>
      </c>
      <c r="D548" s="66" t="str">
        <f t="shared" si="59"/>
        <v/>
      </c>
      <c r="E548" s="40" t="str">
        <f t="shared" si="60"/>
        <v/>
      </c>
      <c r="F548" s="40" t="str">
        <f t="shared" si="61"/>
        <v/>
      </c>
      <c r="G548" s="40" t="str">
        <f t="shared" si="62"/>
        <v/>
      </c>
    </row>
    <row r="549" spans="1:7" x14ac:dyDescent="0.2">
      <c r="A549" s="38" t="str">
        <f t="shared" si="56"/>
        <v/>
      </c>
      <c r="B549" s="39" t="str">
        <f t="shared" si="57"/>
        <v/>
      </c>
      <c r="C549" s="40" t="str">
        <f t="shared" si="58"/>
        <v/>
      </c>
      <c r="D549" s="66" t="str">
        <f t="shared" si="59"/>
        <v/>
      </c>
      <c r="E549" s="40" t="str">
        <f t="shared" si="60"/>
        <v/>
      </c>
      <c r="F549" s="40" t="str">
        <f t="shared" si="61"/>
        <v/>
      </c>
      <c r="G549" s="40" t="str">
        <f t="shared" si="62"/>
        <v/>
      </c>
    </row>
    <row r="550" spans="1:7" x14ac:dyDescent="0.2">
      <c r="A550" s="38" t="str">
        <f t="shared" si="56"/>
        <v/>
      </c>
      <c r="B550" s="39" t="str">
        <f t="shared" si="57"/>
        <v/>
      </c>
      <c r="C550" s="40" t="str">
        <f t="shared" si="58"/>
        <v/>
      </c>
      <c r="D550" s="66" t="str">
        <f t="shared" si="59"/>
        <v/>
      </c>
      <c r="E550" s="40" t="str">
        <f t="shared" si="60"/>
        <v/>
      </c>
      <c r="F550" s="40" t="str">
        <f t="shared" si="61"/>
        <v/>
      </c>
      <c r="G550" s="40" t="str">
        <f t="shared" si="62"/>
        <v/>
      </c>
    </row>
    <row r="551" spans="1:7" x14ac:dyDescent="0.2">
      <c r="A551" s="38" t="str">
        <f t="shared" si="56"/>
        <v/>
      </c>
      <c r="B551" s="39" t="str">
        <f t="shared" si="57"/>
        <v/>
      </c>
      <c r="C551" s="40" t="str">
        <f t="shared" si="58"/>
        <v/>
      </c>
      <c r="D551" s="66" t="str">
        <f t="shared" si="59"/>
        <v/>
      </c>
      <c r="E551" s="40" t="str">
        <f t="shared" si="60"/>
        <v/>
      </c>
      <c r="F551" s="40" t="str">
        <f t="shared" si="61"/>
        <v/>
      </c>
      <c r="G551" s="40" t="str">
        <f t="shared" si="62"/>
        <v/>
      </c>
    </row>
    <row r="552" spans="1:7" x14ac:dyDescent="0.2">
      <c r="A552" s="38" t="str">
        <f t="shared" si="56"/>
        <v/>
      </c>
      <c r="B552" s="39" t="str">
        <f t="shared" si="57"/>
        <v/>
      </c>
      <c r="C552" s="40" t="str">
        <f t="shared" si="58"/>
        <v/>
      </c>
      <c r="D552" s="66" t="str">
        <f t="shared" si="59"/>
        <v/>
      </c>
      <c r="E552" s="40" t="str">
        <f t="shared" si="60"/>
        <v/>
      </c>
      <c r="F552" s="40" t="str">
        <f t="shared" si="61"/>
        <v/>
      </c>
      <c r="G552" s="40" t="str">
        <f t="shared" si="62"/>
        <v/>
      </c>
    </row>
    <row r="553" spans="1:7" x14ac:dyDescent="0.2">
      <c r="A553" s="38" t="str">
        <f t="shared" si="56"/>
        <v/>
      </c>
      <c r="B553" s="39" t="str">
        <f t="shared" si="57"/>
        <v/>
      </c>
      <c r="C553" s="40" t="str">
        <f t="shared" si="58"/>
        <v/>
      </c>
      <c r="D553" s="66" t="str">
        <f t="shared" si="59"/>
        <v/>
      </c>
      <c r="E553" s="40" t="str">
        <f t="shared" si="60"/>
        <v/>
      </c>
      <c r="F553" s="40" t="str">
        <f t="shared" si="61"/>
        <v/>
      </c>
      <c r="G553" s="40" t="str">
        <f t="shared" si="62"/>
        <v/>
      </c>
    </row>
    <row r="554" spans="1:7" x14ac:dyDescent="0.2">
      <c r="A554" s="38" t="str">
        <f t="shared" si="56"/>
        <v/>
      </c>
      <c r="B554" s="39" t="str">
        <f t="shared" si="57"/>
        <v/>
      </c>
      <c r="C554" s="40" t="str">
        <f t="shared" si="58"/>
        <v/>
      </c>
      <c r="D554" s="66" t="str">
        <f t="shared" si="59"/>
        <v/>
      </c>
      <c r="E554" s="40" t="str">
        <f t="shared" si="60"/>
        <v/>
      </c>
      <c r="F554" s="40" t="str">
        <f t="shared" si="61"/>
        <v/>
      </c>
      <c r="G554" s="40" t="str">
        <f t="shared" si="62"/>
        <v/>
      </c>
    </row>
    <row r="555" spans="1:7" x14ac:dyDescent="0.2">
      <c r="A555" s="38" t="str">
        <f t="shared" si="56"/>
        <v/>
      </c>
      <c r="B555" s="39" t="str">
        <f t="shared" si="57"/>
        <v/>
      </c>
      <c r="C555" s="40" t="str">
        <f t="shared" si="58"/>
        <v/>
      </c>
      <c r="D555" s="66" t="str">
        <f t="shared" si="59"/>
        <v/>
      </c>
      <c r="E555" s="40" t="str">
        <f t="shared" si="60"/>
        <v/>
      </c>
      <c r="F555" s="40" t="str">
        <f t="shared" si="61"/>
        <v/>
      </c>
      <c r="G555" s="40" t="str">
        <f t="shared" si="62"/>
        <v/>
      </c>
    </row>
    <row r="556" spans="1:7" x14ac:dyDescent="0.2">
      <c r="A556" s="38" t="str">
        <f t="shared" si="56"/>
        <v/>
      </c>
      <c r="B556" s="39" t="str">
        <f t="shared" si="57"/>
        <v/>
      </c>
      <c r="C556" s="40" t="str">
        <f t="shared" si="58"/>
        <v/>
      </c>
      <c r="D556" s="66" t="str">
        <f t="shared" si="59"/>
        <v/>
      </c>
      <c r="E556" s="40" t="str">
        <f t="shared" si="60"/>
        <v/>
      </c>
      <c r="F556" s="40" t="str">
        <f t="shared" si="61"/>
        <v/>
      </c>
      <c r="G556" s="40" t="str">
        <f t="shared" si="62"/>
        <v/>
      </c>
    </row>
    <row r="557" spans="1:7" x14ac:dyDescent="0.2">
      <c r="A557" s="38" t="str">
        <f t="shared" si="56"/>
        <v/>
      </c>
      <c r="B557" s="39" t="str">
        <f t="shared" si="57"/>
        <v/>
      </c>
      <c r="C557" s="40" t="str">
        <f t="shared" si="58"/>
        <v/>
      </c>
      <c r="D557" s="66" t="str">
        <f t="shared" si="59"/>
        <v/>
      </c>
      <c r="E557" s="40" t="str">
        <f t="shared" si="60"/>
        <v/>
      </c>
      <c r="F557" s="40" t="str">
        <f t="shared" si="61"/>
        <v/>
      </c>
      <c r="G557" s="40" t="str">
        <f t="shared" si="62"/>
        <v/>
      </c>
    </row>
    <row r="558" spans="1:7" x14ac:dyDescent="0.2">
      <c r="A558" s="38" t="str">
        <f t="shared" si="56"/>
        <v/>
      </c>
      <c r="B558" s="39" t="str">
        <f t="shared" si="57"/>
        <v/>
      </c>
      <c r="C558" s="40" t="str">
        <f t="shared" si="58"/>
        <v/>
      </c>
      <c r="D558" s="66" t="str">
        <f t="shared" si="59"/>
        <v/>
      </c>
      <c r="E558" s="40" t="str">
        <f t="shared" si="60"/>
        <v/>
      </c>
      <c r="F558" s="40" t="str">
        <f t="shared" si="61"/>
        <v/>
      </c>
      <c r="G558" s="40" t="str">
        <f t="shared" si="62"/>
        <v/>
      </c>
    </row>
    <row r="559" spans="1:7" x14ac:dyDescent="0.2">
      <c r="A559" s="38" t="str">
        <f t="shared" si="56"/>
        <v/>
      </c>
      <c r="B559" s="39" t="str">
        <f t="shared" si="57"/>
        <v/>
      </c>
      <c r="C559" s="40" t="str">
        <f t="shared" si="58"/>
        <v/>
      </c>
      <c r="D559" s="66" t="str">
        <f t="shared" si="59"/>
        <v/>
      </c>
      <c r="E559" s="40" t="str">
        <f t="shared" si="60"/>
        <v/>
      </c>
      <c r="F559" s="40" t="str">
        <f t="shared" si="61"/>
        <v/>
      </c>
      <c r="G559" s="40" t="str">
        <f t="shared" si="62"/>
        <v/>
      </c>
    </row>
    <row r="560" spans="1:7" x14ac:dyDescent="0.2">
      <c r="A560" s="38" t="str">
        <f t="shared" si="56"/>
        <v/>
      </c>
      <c r="B560" s="39" t="str">
        <f t="shared" si="57"/>
        <v/>
      </c>
      <c r="C560" s="40" t="str">
        <f t="shared" si="58"/>
        <v/>
      </c>
      <c r="D560" s="66" t="str">
        <f t="shared" si="59"/>
        <v/>
      </c>
      <c r="E560" s="40" t="str">
        <f t="shared" si="60"/>
        <v/>
      </c>
      <c r="F560" s="40" t="str">
        <f t="shared" si="61"/>
        <v/>
      </c>
      <c r="G560" s="40" t="str">
        <f t="shared" si="62"/>
        <v/>
      </c>
    </row>
    <row r="561" spans="1:7" x14ac:dyDescent="0.2">
      <c r="A561" s="38" t="str">
        <f t="shared" si="56"/>
        <v/>
      </c>
      <c r="B561" s="39" t="str">
        <f t="shared" si="57"/>
        <v/>
      </c>
      <c r="C561" s="40" t="str">
        <f t="shared" si="58"/>
        <v/>
      </c>
      <c r="D561" s="66" t="str">
        <f t="shared" si="59"/>
        <v/>
      </c>
      <c r="E561" s="40" t="str">
        <f t="shared" si="60"/>
        <v/>
      </c>
      <c r="F561" s="40" t="str">
        <f t="shared" si="61"/>
        <v/>
      </c>
      <c r="G561" s="40" t="str">
        <f t="shared" si="62"/>
        <v/>
      </c>
    </row>
    <row r="562" spans="1:7" x14ac:dyDescent="0.2">
      <c r="A562" s="38" t="str">
        <f t="shared" si="56"/>
        <v/>
      </c>
      <c r="B562" s="39" t="str">
        <f t="shared" si="57"/>
        <v/>
      </c>
      <c r="C562" s="40" t="str">
        <f t="shared" si="58"/>
        <v/>
      </c>
      <c r="D562" s="66" t="str">
        <f t="shared" si="59"/>
        <v/>
      </c>
      <c r="E562" s="40" t="str">
        <f t="shared" si="60"/>
        <v/>
      </c>
      <c r="F562" s="40" t="str">
        <f t="shared" si="61"/>
        <v/>
      </c>
      <c r="G562" s="40" t="str">
        <f t="shared" si="62"/>
        <v/>
      </c>
    </row>
    <row r="563" spans="1:7" x14ac:dyDescent="0.2">
      <c r="A563" s="38" t="str">
        <f t="shared" si="56"/>
        <v/>
      </c>
      <c r="B563" s="39" t="str">
        <f t="shared" si="57"/>
        <v/>
      </c>
      <c r="C563" s="40" t="str">
        <f t="shared" si="58"/>
        <v/>
      </c>
      <c r="D563" s="66" t="str">
        <f t="shared" si="59"/>
        <v/>
      </c>
      <c r="E563" s="40" t="str">
        <f t="shared" si="60"/>
        <v/>
      </c>
      <c r="F563" s="40" t="str">
        <f t="shared" si="61"/>
        <v/>
      </c>
      <c r="G563" s="40" t="str">
        <f t="shared" si="62"/>
        <v/>
      </c>
    </row>
    <row r="564" spans="1:7" x14ac:dyDescent="0.2">
      <c r="A564" s="38" t="str">
        <f t="shared" si="56"/>
        <v/>
      </c>
      <c r="B564" s="39" t="str">
        <f t="shared" si="57"/>
        <v/>
      </c>
      <c r="C564" s="40" t="str">
        <f t="shared" si="58"/>
        <v/>
      </c>
      <c r="D564" s="66" t="str">
        <f t="shared" si="59"/>
        <v/>
      </c>
      <c r="E564" s="40" t="str">
        <f t="shared" si="60"/>
        <v/>
      </c>
      <c r="F564" s="40" t="str">
        <f t="shared" si="61"/>
        <v/>
      </c>
      <c r="G564" s="40" t="str">
        <f t="shared" si="62"/>
        <v/>
      </c>
    </row>
    <row r="565" spans="1:7" x14ac:dyDescent="0.2">
      <c r="A565" s="38" t="str">
        <f t="shared" si="56"/>
        <v/>
      </c>
      <c r="B565" s="39" t="str">
        <f t="shared" si="57"/>
        <v/>
      </c>
      <c r="C565" s="40" t="str">
        <f t="shared" si="58"/>
        <v/>
      </c>
      <c r="D565" s="66" t="str">
        <f t="shared" si="59"/>
        <v/>
      </c>
      <c r="E565" s="40" t="str">
        <f t="shared" si="60"/>
        <v/>
      </c>
      <c r="F565" s="40" t="str">
        <f t="shared" si="61"/>
        <v/>
      </c>
      <c r="G565" s="40" t="str">
        <f t="shared" si="62"/>
        <v/>
      </c>
    </row>
    <row r="566" spans="1:7" x14ac:dyDescent="0.2">
      <c r="A566" s="38" t="str">
        <f t="shared" si="56"/>
        <v/>
      </c>
      <c r="B566" s="39" t="str">
        <f t="shared" si="57"/>
        <v/>
      </c>
      <c r="C566" s="40" t="str">
        <f t="shared" si="58"/>
        <v/>
      </c>
      <c r="D566" s="66" t="str">
        <f t="shared" si="59"/>
        <v/>
      </c>
      <c r="E566" s="40" t="str">
        <f t="shared" si="60"/>
        <v/>
      </c>
      <c r="F566" s="40" t="str">
        <f t="shared" si="61"/>
        <v/>
      </c>
      <c r="G566" s="40" t="str">
        <f t="shared" si="62"/>
        <v/>
      </c>
    </row>
    <row r="567" spans="1:7" x14ac:dyDescent="0.2">
      <c r="A567" s="38" t="str">
        <f t="shared" si="56"/>
        <v/>
      </c>
      <c r="B567" s="39" t="str">
        <f t="shared" si="57"/>
        <v/>
      </c>
      <c r="C567" s="40" t="str">
        <f t="shared" si="58"/>
        <v/>
      </c>
      <c r="D567" s="66" t="str">
        <f t="shared" si="59"/>
        <v/>
      </c>
      <c r="E567" s="40" t="str">
        <f t="shared" si="60"/>
        <v/>
      </c>
      <c r="F567" s="40" t="str">
        <f t="shared" si="61"/>
        <v/>
      </c>
      <c r="G567" s="40" t="str">
        <f t="shared" si="62"/>
        <v/>
      </c>
    </row>
    <row r="568" spans="1:7" x14ac:dyDescent="0.2">
      <c r="A568" s="38" t="str">
        <f t="shared" si="56"/>
        <v/>
      </c>
      <c r="B568" s="39" t="str">
        <f t="shared" si="57"/>
        <v/>
      </c>
      <c r="C568" s="40" t="str">
        <f t="shared" si="58"/>
        <v/>
      </c>
      <c r="D568" s="66" t="str">
        <f t="shared" si="59"/>
        <v/>
      </c>
      <c r="E568" s="40" t="str">
        <f t="shared" si="60"/>
        <v/>
      </c>
      <c r="F568" s="40" t="str">
        <f t="shared" si="61"/>
        <v/>
      </c>
      <c r="G568" s="40" t="str">
        <f t="shared" si="62"/>
        <v/>
      </c>
    </row>
    <row r="569" spans="1:7" x14ac:dyDescent="0.2">
      <c r="A569" s="38" t="str">
        <f t="shared" si="56"/>
        <v/>
      </c>
      <c r="B569" s="39" t="str">
        <f t="shared" si="57"/>
        <v/>
      </c>
      <c r="C569" s="40" t="str">
        <f t="shared" si="58"/>
        <v/>
      </c>
      <c r="D569" s="66" t="str">
        <f t="shared" si="59"/>
        <v/>
      </c>
      <c r="E569" s="40" t="str">
        <f t="shared" si="60"/>
        <v/>
      </c>
      <c r="F569" s="40" t="str">
        <f t="shared" si="61"/>
        <v/>
      </c>
      <c r="G569" s="40" t="str">
        <f t="shared" si="62"/>
        <v/>
      </c>
    </row>
    <row r="570" spans="1:7" x14ac:dyDescent="0.2">
      <c r="A570" s="38" t="str">
        <f t="shared" si="56"/>
        <v/>
      </c>
      <c r="B570" s="39" t="str">
        <f t="shared" si="57"/>
        <v/>
      </c>
      <c r="C570" s="40" t="str">
        <f t="shared" si="58"/>
        <v/>
      </c>
      <c r="D570" s="66" t="str">
        <f t="shared" si="59"/>
        <v/>
      </c>
      <c r="E570" s="40" t="str">
        <f t="shared" si="60"/>
        <v/>
      </c>
      <c r="F570" s="40" t="str">
        <f t="shared" si="61"/>
        <v/>
      </c>
      <c r="G570" s="40" t="str">
        <f t="shared" si="62"/>
        <v/>
      </c>
    </row>
    <row r="571" spans="1:7" x14ac:dyDescent="0.2">
      <c r="A571" s="38" t="str">
        <f t="shared" si="56"/>
        <v/>
      </c>
      <c r="B571" s="39" t="str">
        <f t="shared" si="57"/>
        <v/>
      </c>
      <c r="C571" s="40" t="str">
        <f t="shared" si="58"/>
        <v/>
      </c>
      <c r="D571" s="66" t="str">
        <f t="shared" si="59"/>
        <v/>
      </c>
      <c r="E571" s="40" t="str">
        <f t="shared" si="60"/>
        <v/>
      </c>
      <c r="F571" s="40" t="str">
        <f t="shared" si="61"/>
        <v/>
      </c>
      <c r="G571" s="40" t="str">
        <f t="shared" si="62"/>
        <v/>
      </c>
    </row>
    <row r="572" spans="1:7" x14ac:dyDescent="0.2">
      <c r="A572" s="38" t="str">
        <f t="shared" si="56"/>
        <v/>
      </c>
      <c r="B572" s="39" t="str">
        <f t="shared" si="57"/>
        <v/>
      </c>
      <c r="C572" s="40" t="str">
        <f t="shared" si="58"/>
        <v/>
      </c>
      <c r="D572" s="66" t="str">
        <f t="shared" si="59"/>
        <v/>
      </c>
      <c r="E572" s="40" t="str">
        <f t="shared" si="60"/>
        <v/>
      </c>
      <c r="F572" s="40" t="str">
        <f t="shared" si="61"/>
        <v/>
      </c>
      <c r="G572" s="40" t="str">
        <f t="shared" si="62"/>
        <v/>
      </c>
    </row>
    <row r="573" spans="1:7" x14ac:dyDescent="0.2">
      <c r="A573" s="38" t="str">
        <f t="shared" si="56"/>
        <v/>
      </c>
      <c r="B573" s="39" t="str">
        <f t="shared" si="57"/>
        <v/>
      </c>
      <c r="C573" s="40" t="str">
        <f t="shared" si="58"/>
        <v/>
      </c>
      <c r="D573" s="66" t="str">
        <f t="shared" si="59"/>
        <v/>
      </c>
      <c r="E573" s="40" t="str">
        <f t="shared" si="60"/>
        <v/>
      </c>
      <c r="F573" s="40" t="str">
        <f t="shared" si="61"/>
        <v/>
      </c>
      <c r="G573" s="40" t="str">
        <f t="shared" si="62"/>
        <v/>
      </c>
    </row>
    <row r="574" spans="1:7" x14ac:dyDescent="0.2">
      <c r="A574" s="38" t="str">
        <f t="shared" si="56"/>
        <v/>
      </c>
      <c r="B574" s="39" t="str">
        <f t="shared" si="57"/>
        <v/>
      </c>
      <c r="C574" s="40" t="str">
        <f t="shared" si="58"/>
        <v/>
      </c>
      <c r="D574" s="66" t="str">
        <f t="shared" si="59"/>
        <v/>
      </c>
      <c r="E574" s="40" t="str">
        <f t="shared" si="60"/>
        <v/>
      </c>
      <c r="F574" s="40" t="str">
        <f t="shared" si="61"/>
        <v/>
      </c>
      <c r="G574" s="40" t="str">
        <f t="shared" si="62"/>
        <v/>
      </c>
    </row>
    <row r="575" spans="1:7" x14ac:dyDescent="0.2">
      <c r="A575" s="38" t="str">
        <f t="shared" si="56"/>
        <v/>
      </c>
      <c r="B575" s="39" t="str">
        <f t="shared" si="57"/>
        <v/>
      </c>
      <c r="C575" s="40" t="str">
        <f t="shared" si="58"/>
        <v/>
      </c>
      <c r="D575" s="66" t="str">
        <f t="shared" si="59"/>
        <v/>
      </c>
      <c r="E575" s="40" t="str">
        <f t="shared" si="60"/>
        <v/>
      </c>
      <c r="F575" s="40" t="str">
        <f t="shared" si="61"/>
        <v/>
      </c>
      <c r="G575" s="40" t="str">
        <f t="shared" si="62"/>
        <v/>
      </c>
    </row>
    <row r="576" spans="1:7" x14ac:dyDescent="0.2">
      <c r="A576" s="38" t="str">
        <f t="shared" si="56"/>
        <v/>
      </c>
      <c r="B576" s="39" t="str">
        <f t="shared" si="57"/>
        <v/>
      </c>
      <c r="C576" s="40" t="str">
        <f t="shared" si="58"/>
        <v/>
      </c>
      <c r="D576" s="66" t="str">
        <f t="shared" si="59"/>
        <v/>
      </c>
      <c r="E576" s="40" t="str">
        <f t="shared" si="60"/>
        <v/>
      </c>
      <c r="F576" s="40" t="str">
        <f t="shared" si="61"/>
        <v/>
      </c>
      <c r="G576" s="40" t="str">
        <f t="shared" si="62"/>
        <v/>
      </c>
    </row>
    <row r="577" spans="1:7" x14ac:dyDescent="0.2">
      <c r="A577" s="38" t="str">
        <f t="shared" si="56"/>
        <v/>
      </c>
      <c r="B577" s="39" t="str">
        <f t="shared" si="57"/>
        <v/>
      </c>
      <c r="C577" s="40" t="str">
        <f t="shared" si="58"/>
        <v/>
      </c>
      <c r="D577" s="66" t="str">
        <f t="shared" si="59"/>
        <v/>
      </c>
      <c r="E577" s="40" t="str">
        <f t="shared" si="60"/>
        <v/>
      </c>
      <c r="F577" s="40" t="str">
        <f t="shared" si="61"/>
        <v/>
      </c>
      <c r="G577" s="40" t="str">
        <f t="shared" si="62"/>
        <v/>
      </c>
    </row>
    <row r="578" spans="1:7" x14ac:dyDescent="0.2">
      <c r="A578" s="38" t="str">
        <f t="shared" si="56"/>
        <v/>
      </c>
      <c r="B578" s="39" t="str">
        <f t="shared" si="57"/>
        <v/>
      </c>
      <c r="C578" s="40" t="str">
        <f t="shared" si="58"/>
        <v/>
      </c>
      <c r="D578" s="66" t="str">
        <f t="shared" si="59"/>
        <v/>
      </c>
      <c r="E578" s="40" t="str">
        <f t="shared" si="60"/>
        <v/>
      </c>
      <c r="F578" s="40" t="str">
        <f t="shared" si="61"/>
        <v/>
      </c>
      <c r="G578" s="40" t="str">
        <f t="shared" si="62"/>
        <v/>
      </c>
    </row>
    <row r="579" spans="1:7" x14ac:dyDescent="0.2">
      <c r="A579" s="38" t="str">
        <f t="shared" si="56"/>
        <v/>
      </c>
      <c r="B579" s="39" t="str">
        <f t="shared" si="57"/>
        <v/>
      </c>
      <c r="C579" s="40" t="str">
        <f t="shared" si="58"/>
        <v/>
      </c>
      <c r="D579" s="66" t="str">
        <f t="shared" si="59"/>
        <v/>
      </c>
      <c r="E579" s="40" t="str">
        <f t="shared" si="60"/>
        <v/>
      </c>
      <c r="F579" s="40" t="str">
        <f t="shared" si="61"/>
        <v/>
      </c>
      <c r="G579" s="40" t="str">
        <f t="shared" si="62"/>
        <v/>
      </c>
    </row>
    <row r="580" spans="1:7" x14ac:dyDescent="0.2">
      <c r="A580" s="38" t="str">
        <f t="shared" si="56"/>
        <v/>
      </c>
      <c r="B580" s="39" t="str">
        <f t="shared" si="57"/>
        <v/>
      </c>
      <c r="C580" s="40" t="str">
        <f t="shared" si="58"/>
        <v/>
      </c>
      <c r="D580" s="66" t="str">
        <f t="shared" si="59"/>
        <v/>
      </c>
      <c r="E580" s="40" t="str">
        <f t="shared" si="60"/>
        <v/>
      </c>
      <c r="F580" s="40" t="str">
        <f t="shared" si="61"/>
        <v/>
      </c>
      <c r="G580" s="40" t="str">
        <f t="shared" si="62"/>
        <v/>
      </c>
    </row>
    <row r="581" spans="1:7" x14ac:dyDescent="0.2">
      <c r="A581" s="38" t="str">
        <f t="shared" si="56"/>
        <v/>
      </c>
      <c r="B581" s="39" t="str">
        <f t="shared" si="57"/>
        <v/>
      </c>
      <c r="C581" s="40" t="str">
        <f t="shared" si="58"/>
        <v/>
      </c>
      <c r="D581" s="66" t="str">
        <f t="shared" si="59"/>
        <v/>
      </c>
      <c r="E581" s="40" t="str">
        <f t="shared" si="60"/>
        <v/>
      </c>
      <c r="F581" s="40" t="str">
        <f t="shared" si="61"/>
        <v/>
      </c>
      <c r="G581" s="40" t="str">
        <f t="shared" si="62"/>
        <v/>
      </c>
    </row>
    <row r="582" spans="1:7" x14ac:dyDescent="0.2">
      <c r="A582" s="38" t="str">
        <f t="shared" si="56"/>
        <v/>
      </c>
      <c r="B582" s="39" t="str">
        <f t="shared" si="57"/>
        <v/>
      </c>
      <c r="C582" s="40" t="str">
        <f t="shared" si="58"/>
        <v/>
      </c>
      <c r="D582" s="66" t="str">
        <f t="shared" si="59"/>
        <v/>
      </c>
      <c r="E582" s="40" t="str">
        <f t="shared" si="60"/>
        <v/>
      </c>
      <c r="F582" s="40" t="str">
        <f t="shared" si="61"/>
        <v/>
      </c>
      <c r="G582" s="40" t="str">
        <f t="shared" si="62"/>
        <v/>
      </c>
    </row>
    <row r="583" spans="1:7" x14ac:dyDescent="0.2">
      <c r="A583" s="38" t="str">
        <f t="shared" si="56"/>
        <v/>
      </c>
      <c r="B583" s="39" t="str">
        <f t="shared" si="57"/>
        <v/>
      </c>
      <c r="C583" s="40" t="str">
        <f t="shared" si="58"/>
        <v/>
      </c>
      <c r="D583" s="66" t="str">
        <f t="shared" si="59"/>
        <v/>
      </c>
      <c r="E583" s="40" t="str">
        <f t="shared" si="60"/>
        <v/>
      </c>
      <c r="F583" s="40" t="str">
        <f t="shared" si="61"/>
        <v/>
      </c>
      <c r="G583" s="40" t="str">
        <f t="shared" si="62"/>
        <v/>
      </c>
    </row>
    <row r="584" spans="1:7" x14ac:dyDescent="0.2">
      <c r="A584" s="38" t="str">
        <f t="shared" si="56"/>
        <v/>
      </c>
      <c r="B584" s="39" t="str">
        <f t="shared" si="57"/>
        <v/>
      </c>
      <c r="C584" s="40" t="str">
        <f t="shared" si="58"/>
        <v/>
      </c>
      <c r="D584" s="66" t="str">
        <f t="shared" si="59"/>
        <v/>
      </c>
      <c r="E584" s="40" t="str">
        <f t="shared" si="60"/>
        <v/>
      </c>
      <c r="F584" s="40" t="str">
        <f t="shared" si="61"/>
        <v/>
      </c>
      <c r="G584" s="40" t="str">
        <f t="shared" si="62"/>
        <v/>
      </c>
    </row>
    <row r="585" spans="1:7" x14ac:dyDescent="0.2">
      <c r="A585" s="38" t="str">
        <f t="shared" si="56"/>
        <v/>
      </c>
      <c r="B585" s="39" t="str">
        <f t="shared" si="57"/>
        <v/>
      </c>
      <c r="C585" s="40" t="str">
        <f t="shared" si="58"/>
        <v/>
      </c>
      <c r="D585" s="66" t="str">
        <f t="shared" si="59"/>
        <v/>
      </c>
      <c r="E585" s="40" t="str">
        <f t="shared" si="60"/>
        <v/>
      </c>
      <c r="F585" s="40" t="str">
        <f t="shared" si="61"/>
        <v/>
      </c>
      <c r="G585" s="40" t="str">
        <f t="shared" si="62"/>
        <v/>
      </c>
    </row>
    <row r="586" spans="1:7" x14ac:dyDescent="0.2">
      <c r="A586" s="38" t="str">
        <f t="shared" si="56"/>
        <v/>
      </c>
      <c r="B586" s="39" t="str">
        <f t="shared" si="57"/>
        <v/>
      </c>
      <c r="C586" s="40" t="str">
        <f t="shared" si="58"/>
        <v/>
      </c>
      <c r="D586" s="66" t="str">
        <f t="shared" si="59"/>
        <v/>
      </c>
      <c r="E586" s="40" t="str">
        <f t="shared" si="60"/>
        <v/>
      </c>
      <c r="F586" s="40" t="str">
        <f t="shared" si="61"/>
        <v/>
      </c>
      <c r="G586" s="40" t="str">
        <f t="shared" si="62"/>
        <v/>
      </c>
    </row>
    <row r="587" spans="1:7" x14ac:dyDescent="0.2">
      <c r="A587" s="38" t="str">
        <f t="shared" si="56"/>
        <v/>
      </c>
      <c r="B587" s="39" t="str">
        <f t="shared" si="57"/>
        <v/>
      </c>
      <c r="C587" s="40" t="str">
        <f t="shared" si="58"/>
        <v/>
      </c>
      <c r="D587" s="66" t="str">
        <f t="shared" si="59"/>
        <v/>
      </c>
      <c r="E587" s="40" t="str">
        <f t="shared" si="60"/>
        <v/>
      </c>
      <c r="F587" s="40" t="str">
        <f t="shared" si="61"/>
        <v/>
      </c>
      <c r="G587" s="40" t="str">
        <f t="shared" si="62"/>
        <v/>
      </c>
    </row>
    <row r="588" spans="1:7" x14ac:dyDescent="0.2">
      <c r="A588" s="38" t="str">
        <f t="shared" si="56"/>
        <v/>
      </c>
      <c r="B588" s="39" t="str">
        <f t="shared" si="57"/>
        <v/>
      </c>
      <c r="C588" s="40" t="str">
        <f t="shared" si="58"/>
        <v/>
      </c>
      <c r="D588" s="66" t="str">
        <f t="shared" si="59"/>
        <v/>
      </c>
      <c r="E588" s="40" t="str">
        <f t="shared" si="60"/>
        <v/>
      </c>
      <c r="F588" s="40" t="str">
        <f t="shared" si="61"/>
        <v/>
      </c>
      <c r="G588" s="40" t="str">
        <f t="shared" si="62"/>
        <v/>
      </c>
    </row>
    <row r="589" spans="1:7" x14ac:dyDescent="0.2">
      <c r="A589" s="38" t="str">
        <f t="shared" si="56"/>
        <v/>
      </c>
      <c r="B589" s="39" t="str">
        <f t="shared" si="57"/>
        <v/>
      </c>
      <c r="C589" s="40" t="str">
        <f t="shared" si="58"/>
        <v/>
      </c>
      <c r="D589" s="66" t="str">
        <f t="shared" si="59"/>
        <v/>
      </c>
      <c r="E589" s="40" t="str">
        <f t="shared" si="60"/>
        <v/>
      </c>
      <c r="F589" s="40" t="str">
        <f t="shared" si="61"/>
        <v/>
      </c>
      <c r="G589" s="40" t="str">
        <f t="shared" si="62"/>
        <v/>
      </c>
    </row>
    <row r="590" spans="1:7" x14ac:dyDescent="0.2">
      <c r="A590" s="38" t="str">
        <f t="shared" si="56"/>
        <v/>
      </c>
      <c r="B590" s="39" t="str">
        <f t="shared" si="57"/>
        <v/>
      </c>
      <c r="C590" s="40" t="str">
        <f t="shared" si="58"/>
        <v/>
      </c>
      <c r="D590" s="66" t="str">
        <f t="shared" si="59"/>
        <v/>
      </c>
      <c r="E590" s="40" t="str">
        <f t="shared" si="60"/>
        <v/>
      </c>
      <c r="F590" s="40" t="str">
        <f t="shared" si="61"/>
        <v/>
      </c>
      <c r="G590" s="40" t="str">
        <f t="shared" si="62"/>
        <v/>
      </c>
    </row>
    <row r="591" spans="1:7" x14ac:dyDescent="0.2">
      <c r="A591" s="38" t="str">
        <f t="shared" si="56"/>
        <v/>
      </c>
      <c r="B591" s="39" t="str">
        <f t="shared" si="57"/>
        <v/>
      </c>
      <c r="C591" s="40" t="str">
        <f t="shared" si="58"/>
        <v/>
      </c>
      <c r="D591" s="66" t="str">
        <f t="shared" si="59"/>
        <v/>
      </c>
      <c r="E591" s="40" t="str">
        <f t="shared" si="60"/>
        <v/>
      </c>
      <c r="F591" s="40" t="str">
        <f t="shared" si="61"/>
        <v/>
      </c>
      <c r="G591" s="40" t="str">
        <f t="shared" si="62"/>
        <v/>
      </c>
    </row>
    <row r="592" spans="1:7" x14ac:dyDescent="0.2">
      <c r="A592" s="38" t="str">
        <f t="shared" si="56"/>
        <v/>
      </c>
      <c r="B592" s="39" t="str">
        <f t="shared" si="57"/>
        <v/>
      </c>
      <c r="C592" s="40" t="str">
        <f t="shared" si="58"/>
        <v/>
      </c>
      <c r="D592" s="66" t="str">
        <f t="shared" si="59"/>
        <v/>
      </c>
      <c r="E592" s="40" t="str">
        <f t="shared" si="60"/>
        <v/>
      </c>
      <c r="F592" s="40" t="str">
        <f t="shared" si="61"/>
        <v/>
      </c>
      <c r="G592" s="40" t="str">
        <f t="shared" si="62"/>
        <v/>
      </c>
    </row>
    <row r="593" spans="1:7" x14ac:dyDescent="0.2">
      <c r="A593" s="38" t="str">
        <f t="shared" si="56"/>
        <v/>
      </c>
      <c r="B593" s="39" t="str">
        <f t="shared" si="57"/>
        <v/>
      </c>
      <c r="C593" s="40" t="str">
        <f t="shared" si="58"/>
        <v/>
      </c>
      <c r="D593" s="66" t="str">
        <f t="shared" si="59"/>
        <v/>
      </c>
      <c r="E593" s="40" t="str">
        <f t="shared" si="60"/>
        <v/>
      </c>
      <c r="F593" s="40" t="str">
        <f t="shared" si="61"/>
        <v/>
      </c>
      <c r="G593" s="40" t="str">
        <f t="shared" si="62"/>
        <v/>
      </c>
    </row>
    <row r="594" spans="1:7" x14ac:dyDescent="0.2">
      <c r="A594" s="38" t="str">
        <f t="shared" si="56"/>
        <v/>
      </c>
      <c r="B594" s="39" t="str">
        <f t="shared" si="57"/>
        <v/>
      </c>
      <c r="C594" s="40" t="str">
        <f t="shared" si="58"/>
        <v/>
      </c>
      <c r="D594" s="66" t="str">
        <f t="shared" si="59"/>
        <v/>
      </c>
      <c r="E594" s="40" t="str">
        <f t="shared" si="60"/>
        <v/>
      </c>
      <c r="F594" s="40" t="str">
        <f t="shared" si="61"/>
        <v/>
      </c>
      <c r="G594" s="40" t="str">
        <f t="shared" si="62"/>
        <v/>
      </c>
    </row>
    <row r="595" spans="1:7" x14ac:dyDescent="0.2">
      <c r="A595" s="38" t="str">
        <f t="shared" si="56"/>
        <v/>
      </c>
      <c r="B595" s="39" t="str">
        <f t="shared" si="57"/>
        <v/>
      </c>
      <c r="C595" s="40" t="str">
        <f t="shared" si="58"/>
        <v/>
      </c>
      <c r="D595" s="66" t="str">
        <f t="shared" si="59"/>
        <v/>
      </c>
      <c r="E595" s="40" t="str">
        <f t="shared" si="60"/>
        <v/>
      </c>
      <c r="F595" s="40" t="str">
        <f t="shared" si="61"/>
        <v/>
      </c>
      <c r="G595" s="40" t="str">
        <f t="shared" si="62"/>
        <v/>
      </c>
    </row>
    <row r="596" spans="1:7" x14ac:dyDescent="0.2">
      <c r="A596" s="38" t="str">
        <f t="shared" si="56"/>
        <v/>
      </c>
      <c r="B596" s="39" t="str">
        <f t="shared" si="57"/>
        <v/>
      </c>
      <c r="C596" s="40" t="str">
        <f t="shared" si="58"/>
        <v/>
      </c>
      <c r="D596" s="66" t="str">
        <f t="shared" si="59"/>
        <v/>
      </c>
      <c r="E596" s="40" t="str">
        <f t="shared" si="60"/>
        <v/>
      </c>
      <c r="F596" s="40" t="str">
        <f t="shared" si="61"/>
        <v/>
      </c>
      <c r="G596" s="40" t="str">
        <f t="shared" si="62"/>
        <v/>
      </c>
    </row>
    <row r="597" spans="1:7" x14ac:dyDescent="0.2">
      <c r="A597" s="38" t="str">
        <f t="shared" si="56"/>
        <v/>
      </c>
      <c r="B597" s="39" t="str">
        <f t="shared" si="57"/>
        <v/>
      </c>
      <c r="C597" s="40" t="str">
        <f t="shared" si="58"/>
        <v/>
      </c>
      <c r="D597" s="66" t="str">
        <f t="shared" si="59"/>
        <v/>
      </c>
      <c r="E597" s="40" t="str">
        <f t="shared" si="60"/>
        <v/>
      </c>
      <c r="F597" s="40" t="str">
        <f t="shared" si="61"/>
        <v/>
      </c>
      <c r="G597" s="40" t="str">
        <f t="shared" si="62"/>
        <v/>
      </c>
    </row>
    <row r="598" spans="1:7" x14ac:dyDescent="0.2">
      <c r="A598" s="38" t="str">
        <f t="shared" ref="A598:A661" si="63">IF(G597="","",IF(roundOpt,IF(OR(A597&gt;=nper,ROUND(G597,2)&lt;=0),"",A597+1),IF(OR(A597&gt;=nper,G597&lt;=0),"",A597+1)))</f>
        <v/>
      </c>
      <c r="B598" s="39" t="str">
        <f t="shared" ref="B598:B661" si="64">IF(A598="","",IF(OR(periods_per_year=26,periods_per_year=52),IF(periods_per_year=26,IF(A598=1,fpdate,B597+14),IF(periods_per_year=52,IF(A598=1,fpdate,B597+7),"n/a")),IF(periods_per_year=24,DATE(YEAR(fpdate),MONTH(fpdate)+(A598-1)/2+IF(AND(DAY(fpdate)&gt;=15,MOD(A598,2)=0),1,0),IF(MOD(A598,2)=0,IF(DAY(fpdate)&gt;=15,DAY(fpdate)-14,DAY(fpdate)+14),DAY(fpdate))),IF(DAY(DATE(YEAR(fpdate),MONTH(fpdate)+(A598-1)*months_per_period,DAY(fpdate)))&lt;&gt;DAY(fpdate),DATE(YEAR(fpdate),MONTH(fpdate)+(A598-1)*months_per_period+1,0),DATE(YEAR(fpdate),MONTH(fpdate)+(A598-1)*months_per_period,DAY(fpdate))))))</f>
        <v/>
      </c>
      <c r="C598" s="40" t="str">
        <f t="shared" ref="C598:C661" si="65">IF(A598="","",IF(roundOpt,IF(OR(A598=nper,payment&gt;ROUND((1+rate)*G597,2)),ROUND((1+rate)*G597,2),payment),IF(OR(A598=nper,payment&gt;(1+rate)*G597),(1+rate)*G597,payment)))</f>
        <v/>
      </c>
      <c r="D598" s="66" t="str">
        <f t="shared" ref="D598:D661" si="66">C598</f>
        <v/>
      </c>
      <c r="E598" s="40" t="str">
        <f t="shared" si="60"/>
        <v/>
      </c>
      <c r="F598" s="40" t="str">
        <f t="shared" si="61"/>
        <v/>
      </c>
      <c r="G598" s="40" t="str">
        <f t="shared" si="62"/>
        <v/>
      </c>
    </row>
    <row r="599" spans="1:7" x14ac:dyDescent="0.2">
      <c r="A599" s="38" t="str">
        <f t="shared" si="63"/>
        <v/>
      </c>
      <c r="B599" s="39" t="str">
        <f t="shared" si="64"/>
        <v/>
      </c>
      <c r="C599" s="40" t="str">
        <f t="shared" si="65"/>
        <v/>
      </c>
      <c r="D599" s="66" t="str">
        <f t="shared" si="66"/>
        <v/>
      </c>
      <c r="E599" s="40" t="str">
        <f t="shared" ref="E599:E662" si="67">IF(A599="","",IF(AND(A599=1,pmtType=1),0,IF(roundOpt,ROUND(rate*G598,2),rate*G598)))</f>
        <v/>
      </c>
      <c r="F599" s="40" t="str">
        <f t="shared" ref="F599:F662" si="68">IF(A599="","",D599-E599)</f>
        <v/>
      </c>
      <c r="G599" s="40" t="str">
        <f t="shared" ref="G599:G662" si="69">IF(A599="","",G598-F599)</f>
        <v/>
      </c>
    </row>
    <row r="600" spans="1:7" x14ac:dyDescent="0.2">
      <c r="A600" s="38" t="str">
        <f t="shared" si="63"/>
        <v/>
      </c>
      <c r="B600" s="39" t="str">
        <f t="shared" si="64"/>
        <v/>
      </c>
      <c r="C600" s="40" t="str">
        <f t="shared" si="65"/>
        <v/>
      </c>
      <c r="D600" s="66" t="str">
        <f t="shared" si="66"/>
        <v/>
      </c>
      <c r="E600" s="40" t="str">
        <f t="shared" si="67"/>
        <v/>
      </c>
      <c r="F600" s="40" t="str">
        <f t="shared" si="68"/>
        <v/>
      </c>
      <c r="G600" s="40" t="str">
        <f t="shared" si="69"/>
        <v/>
      </c>
    </row>
    <row r="601" spans="1:7" x14ac:dyDescent="0.2">
      <c r="A601" s="38" t="str">
        <f t="shared" si="63"/>
        <v/>
      </c>
      <c r="B601" s="39" t="str">
        <f t="shared" si="64"/>
        <v/>
      </c>
      <c r="C601" s="40" t="str">
        <f t="shared" si="65"/>
        <v/>
      </c>
      <c r="D601" s="66" t="str">
        <f t="shared" si="66"/>
        <v/>
      </c>
      <c r="E601" s="40" t="str">
        <f t="shared" si="67"/>
        <v/>
      </c>
      <c r="F601" s="40" t="str">
        <f t="shared" si="68"/>
        <v/>
      </c>
      <c r="G601" s="40" t="str">
        <f t="shared" si="69"/>
        <v/>
      </c>
    </row>
    <row r="602" spans="1:7" x14ac:dyDescent="0.2">
      <c r="A602" s="38" t="str">
        <f t="shared" si="63"/>
        <v/>
      </c>
      <c r="B602" s="39" t="str">
        <f t="shared" si="64"/>
        <v/>
      </c>
      <c r="C602" s="40" t="str">
        <f t="shared" si="65"/>
        <v/>
      </c>
      <c r="D602" s="66" t="str">
        <f t="shared" si="66"/>
        <v/>
      </c>
      <c r="E602" s="40" t="str">
        <f t="shared" si="67"/>
        <v/>
      </c>
      <c r="F602" s="40" t="str">
        <f t="shared" si="68"/>
        <v/>
      </c>
      <c r="G602" s="40" t="str">
        <f t="shared" si="69"/>
        <v/>
      </c>
    </row>
    <row r="603" spans="1:7" x14ac:dyDescent="0.2">
      <c r="A603" s="38" t="str">
        <f t="shared" si="63"/>
        <v/>
      </c>
      <c r="B603" s="39" t="str">
        <f t="shared" si="64"/>
        <v/>
      </c>
      <c r="C603" s="40" t="str">
        <f t="shared" si="65"/>
        <v/>
      </c>
      <c r="D603" s="66" t="str">
        <f t="shared" si="66"/>
        <v/>
      </c>
      <c r="E603" s="40" t="str">
        <f t="shared" si="67"/>
        <v/>
      </c>
      <c r="F603" s="40" t="str">
        <f t="shared" si="68"/>
        <v/>
      </c>
      <c r="G603" s="40" t="str">
        <f t="shared" si="69"/>
        <v/>
      </c>
    </row>
    <row r="604" spans="1:7" x14ac:dyDescent="0.2">
      <c r="A604" s="38" t="str">
        <f t="shared" si="63"/>
        <v/>
      </c>
      <c r="B604" s="39" t="str">
        <f t="shared" si="64"/>
        <v/>
      </c>
      <c r="C604" s="40" t="str">
        <f t="shared" si="65"/>
        <v/>
      </c>
      <c r="D604" s="66" t="str">
        <f t="shared" si="66"/>
        <v/>
      </c>
      <c r="E604" s="40" t="str">
        <f t="shared" si="67"/>
        <v/>
      </c>
      <c r="F604" s="40" t="str">
        <f t="shared" si="68"/>
        <v/>
      </c>
      <c r="G604" s="40" t="str">
        <f t="shared" si="69"/>
        <v/>
      </c>
    </row>
    <row r="605" spans="1:7" x14ac:dyDescent="0.2">
      <c r="A605" s="38" t="str">
        <f t="shared" si="63"/>
        <v/>
      </c>
      <c r="B605" s="39" t="str">
        <f t="shared" si="64"/>
        <v/>
      </c>
      <c r="C605" s="40" t="str">
        <f t="shared" si="65"/>
        <v/>
      </c>
      <c r="D605" s="66" t="str">
        <f t="shared" si="66"/>
        <v/>
      </c>
      <c r="E605" s="40" t="str">
        <f t="shared" si="67"/>
        <v/>
      </c>
      <c r="F605" s="40" t="str">
        <f t="shared" si="68"/>
        <v/>
      </c>
      <c r="G605" s="40" t="str">
        <f t="shared" si="69"/>
        <v/>
      </c>
    </row>
    <row r="606" spans="1:7" x14ac:dyDescent="0.2">
      <c r="A606" s="38" t="str">
        <f t="shared" si="63"/>
        <v/>
      </c>
      <c r="B606" s="39" t="str">
        <f t="shared" si="64"/>
        <v/>
      </c>
      <c r="C606" s="40" t="str">
        <f t="shared" si="65"/>
        <v/>
      </c>
      <c r="D606" s="66" t="str">
        <f t="shared" si="66"/>
        <v/>
      </c>
      <c r="E606" s="40" t="str">
        <f t="shared" si="67"/>
        <v/>
      </c>
      <c r="F606" s="40" t="str">
        <f t="shared" si="68"/>
        <v/>
      </c>
      <c r="G606" s="40" t="str">
        <f t="shared" si="69"/>
        <v/>
      </c>
    </row>
    <row r="607" spans="1:7" x14ac:dyDescent="0.2">
      <c r="A607" s="38" t="str">
        <f t="shared" si="63"/>
        <v/>
      </c>
      <c r="B607" s="39" t="str">
        <f t="shared" si="64"/>
        <v/>
      </c>
      <c r="C607" s="40" t="str">
        <f t="shared" si="65"/>
        <v/>
      </c>
      <c r="D607" s="66" t="str">
        <f t="shared" si="66"/>
        <v/>
      </c>
      <c r="E607" s="40" t="str">
        <f t="shared" si="67"/>
        <v/>
      </c>
      <c r="F607" s="40" t="str">
        <f t="shared" si="68"/>
        <v/>
      </c>
      <c r="G607" s="40" t="str">
        <f t="shared" si="69"/>
        <v/>
      </c>
    </row>
    <row r="608" spans="1:7" x14ac:dyDescent="0.2">
      <c r="A608" s="38" t="str">
        <f t="shared" si="63"/>
        <v/>
      </c>
      <c r="B608" s="39" t="str">
        <f t="shared" si="64"/>
        <v/>
      </c>
      <c r="C608" s="40" t="str">
        <f t="shared" si="65"/>
        <v/>
      </c>
      <c r="D608" s="66" t="str">
        <f t="shared" si="66"/>
        <v/>
      </c>
      <c r="E608" s="40" t="str">
        <f t="shared" si="67"/>
        <v/>
      </c>
      <c r="F608" s="40" t="str">
        <f t="shared" si="68"/>
        <v/>
      </c>
      <c r="G608" s="40" t="str">
        <f t="shared" si="69"/>
        <v/>
      </c>
    </row>
    <row r="609" spans="1:7" x14ac:dyDescent="0.2">
      <c r="A609" s="38" t="str">
        <f t="shared" si="63"/>
        <v/>
      </c>
      <c r="B609" s="39" t="str">
        <f t="shared" si="64"/>
        <v/>
      </c>
      <c r="C609" s="40" t="str">
        <f t="shared" si="65"/>
        <v/>
      </c>
      <c r="D609" s="66" t="str">
        <f t="shared" si="66"/>
        <v/>
      </c>
      <c r="E609" s="40" t="str">
        <f t="shared" si="67"/>
        <v/>
      </c>
      <c r="F609" s="40" t="str">
        <f t="shared" si="68"/>
        <v/>
      </c>
      <c r="G609" s="40" t="str">
        <f t="shared" si="69"/>
        <v/>
      </c>
    </row>
    <row r="610" spans="1:7" x14ac:dyDescent="0.2">
      <c r="A610" s="38" t="str">
        <f t="shared" si="63"/>
        <v/>
      </c>
      <c r="B610" s="39" t="str">
        <f t="shared" si="64"/>
        <v/>
      </c>
      <c r="C610" s="40" t="str">
        <f t="shared" si="65"/>
        <v/>
      </c>
      <c r="D610" s="66" t="str">
        <f t="shared" si="66"/>
        <v/>
      </c>
      <c r="E610" s="40" t="str">
        <f t="shared" si="67"/>
        <v/>
      </c>
      <c r="F610" s="40" t="str">
        <f t="shared" si="68"/>
        <v/>
      </c>
      <c r="G610" s="40" t="str">
        <f t="shared" si="69"/>
        <v/>
      </c>
    </row>
    <row r="611" spans="1:7" x14ac:dyDescent="0.2">
      <c r="A611" s="38" t="str">
        <f t="shared" si="63"/>
        <v/>
      </c>
      <c r="B611" s="39" t="str">
        <f t="shared" si="64"/>
        <v/>
      </c>
      <c r="C611" s="40" t="str">
        <f t="shared" si="65"/>
        <v/>
      </c>
      <c r="D611" s="66" t="str">
        <f t="shared" si="66"/>
        <v/>
      </c>
      <c r="E611" s="40" t="str">
        <f t="shared" si="67"/>
        <v/>
      </c>
      <c r="F611" s="40" t="str">
        <f t="shared" si="68"/>
        <v/>
      </c>
      <c r="G611" s="40" t="str">
        <f t="shared" si="69"/>
        <v/>
      </c>
    </row>
    <row r="612" spans="1:7" x14ac:dyDescent="0.2">
      <c r="A612" s="38" t="str">
        <f t="shared" si="63"/>
        <v/>
      </c>
      <c r="B612" s="39" t="str">
        <f t="shared" si="64"/>
        <v/>
      </c>
      <c r="C612" s="40" t="str">
        <f t="shared" si="65"/>
        <v/>
      </c>
      <c r="D612" s="66" t="str">
        <f t="shared" si="66"/>
        <v/>
      </c>
      <c r="E612" s="40" t="str">
        <f t="shared" si="67"/>
        <v/>
      </c>
      <c r="F612" s="40" t="str">
        <f t="shared" si="68"/>
        <v/>
      </c>
      <c r="G612" s="40" t="str">
        <f t="shared" si="69"/>
        <v/>
      </c>
    </row>
    <row r="613" spans="1:7" x14ac:dyDescent="0.2">
      <c r="A613" s="38" t="str">
        <f t="shared" si="63"/>
        <v/>
      </c>
      <c r="B613" s="39" t="str">
        <f t="shared" si="64"/>
        <v/>
      </c>
      <c r="C613" s="40" t="str">
        <f t="shared" si="65"/>
        <v/>
      </c>
      <c r="D613" s="66" t="str">
        <f t="shared" si="66"/>
        <v/>
      </c>
      <c r="E613" s="40" t="str">
        <f t="shared" si="67"/>
        <v/>
      </c>
      <c r="F613" s="40" t="str">
        <f t="shared" si="68"/>
        <v/>
      </c>
      <c r="G613" s="40" t="str">
        <f t="shared" si="69"/>
        <v/>
      </c>
    </row>
    <row r="614" spans="1:7" x14ac:dyDescent="0.2">
      <c r="A614" s="38" t="str">
        <f t="shared" si="63"/>
        <v/>
      </c>
      <c r="B614" s="39" t="str">
        <f t="shared" si="64"/>
        <v/>
      </c>
      <c r="C614" s="40" t="str">
        <f t="shared" si="65"/>
        <v/>
      </c>
      <c r="D614" s="66" t="str">
        <f t="shared" si="66"/>
        <v/>
      </c>
      <c r="E614" s="40" t="str">
        <f t="shared" si="67"/>
        <v/>
      </c>
      <c r="F614" s="40" t="str">
        <f t="shared" si="68"/>
        <v/>
      </c>
      <c r="G614" s="40" t="str">
        <f t="shared" si="69"/>
        <v/>
      </c>
    </row>
    <row r="615" spans="1:7" x14ac:dyDescent="0.2">
      <c r="A615" s="38" t="str">
        <f t="shared" si="63"/>
        <v/>
      </c>
      <c r="B615" s="39" t="str">
        <f t="shared" si="64"/>
        <v/>
      </c>
      <c r="C615" s="40" t="str">
        <f t="shared" si="65"/>
        <v/>
      </c>
      <c r="D615" s="66" t="str">
        <f t="shared" si="66"/>
        <v/>
      </c>
      <c r="E615" s="40" t="str">
        <f t="shared" si="67"/>
        <v/>
      </c>
      <c r="F615" s="40" t="str">
        <f t="shared" si="68"/>
        <v/>
      </c>
      <c r="G615" s="40" t="str">
        <f t="shared" si="69"/>
        <v/>
      </c>
    </row>
    <row r="616" spans="1:7" x14ac:dyDescent="0.2">
      <c r="A616" s="38" t="str">
        <f t="shared" si="63"/>
        <v/>
      </c>
      <c r="B616" s="39" t="str">
        <f t="shared" si="64"/>
        <v/>
      </c>
      <c r="C616" s="40" t="str">
        <f t="shared" si="65"/>
        <v/>
      </c>
      <c r="D616" s="66" t="str">
        <f t="shared" si="66"/>
        <v/>
      </c>
      <c r="E616" s="40" t="str">
        <f t="shared" si="67"/>
        <v/>
      </c>
      <c r="F616" s="40" t="str">
        <f t="shared" si="68"/>
        <v/>
      </c>
      <c r="G616" s="40" t="str">
        <f t="shared" si="69"/>
        <v/>
      </c>
    </row>
    <row r="617" spans="1:7" x14ac:dyDescent="0.2">
      <c r="A617" s="38" t="str">
        <f t="shared" si="63"/>
        <v/>
      </c>
      <c r="B617" s="39" t="str">
        <f t="shared" si="64"/>
        <v/>
      </c>
      <c r="C617" s="40" t="str">
        <f t="shared" si="65"/>
        <v/>
      </c>
      <c r="D617" s="66" t="str">
        <f t="shared" si="66"/>
        <v/>
      </c>
      <c r="E617" s="40" t="str">
        <f t="shared" si="67"/>
        <v/>
      </c>
      <c r="F617" s="40" t="str">
        <f t="shared" si="68"/>
        <v/>
      </c>
      <c r="G617" s="40" t="str">
        <f t="shared" si="69"/>
        <v/>
      </c>
    </row>
    <row r="618" spans="1:7" x14ac:dyDescent="0.2">
      <c r="A618" s="38" t="str">
        <f t="shared" si="63"/>
        <v/>
      </c>
      <c r="B618" s="39" t="str">
        <f t="shared" si="64"/>
        <v/>
      </c>
      <c r="C618" s="40" t="str">
        <f t="shared" si="65"/>
        <v/>
      </c>
      <c r="D618" s="66" t="str">
        <f t="shared" si="66"/>
        <v/>
      </c>
      <c r="E618" s="40" t="str">
        <f t="shared" si="67"/>
        <v/>
      </c>
      <c r="F618" s="40" t="str">
        <f t="shared" si="68"/>
        <v/>
      </c>
      <c r="G618" s="40" t="str">
        <f t="shared" si="69"/>
        <v/>
      </c>
    </row>
    <row r="619" spans="1:7" x14ac:dyDescent="0.2">
      <c r="A619" s="38" t="str">
        <f t="shared" si="63"/>
        <v/>
      </c>
      <c r="B619" s="39" t="str">
        <f t="shared" si="64"/>
        <v/>
      </c>
      <c r="C619" s="40" t="str">
        <f t="shared" si="65"/>
        <v/>
      </c>
      <c r="D619" s="66" t="str">
        <f t="shared" si="66"/>
        <v/>
      </c>
      <c r="E619" s="40" t="str">
        <f t="shared" si="67"/>
        <v/>
      </c>
      <c r="F619" s="40" t="str">
        <f t="shared" si="68"/>
        <v/>
      </c>
      <c r="G619" s="40" t="str">
        <f t="shared" si="69"/>
        <v/>
      </c>
    </row>
    <row r="620" spans="1:7" x14ac:dyDescent="0.2">
      <c r="A620" s="38" t="str">
        <f t="shared" si="63"/>
        <v/>
      </c>
      <c r="B620" s="39" t="str">
        <f t="shared" si="64"/>
        <v/>
      </c>
      <c r="C620" s="40" t="str">
        <f t="shared" si="65"/>
        <v/>
      </c>
      <c r="D620" s="66" t="str">
        <f t="shared" si="66"/>
        <v/>
      </c>
      <c r="E620" s="40" t="str">
        <f t="shared" si="67"/>
        <v/>
      </c>
      <c r="F620" s="40" t="str">
        <f t="shared" si="68"/>
        <v/>
      </c>
      <c r="G620" s="40" t="str">
        <f t="shared" si="69"/>
        <v/>
      </c>
    </row>
    <row r="621" spans="1:7" x14ac:dyDescent="0.2">
      <c r="A621" s="38" t="str">
        <f t="shared" si="63"/>
        <v/>
      </c>
      <c r="B621" s="39" t="str">
        <f t="shared" si="64"/>
        <v/>
      </c>
      <c r="C621" s="40" t="str">
        <f t="shared" si="65"/>
        <v/>
      </c>
      <c r="D621" s="66" t="str">
        <f t="shared" si="66"/>
        <v/>
      </c>
      <c r="E621" s="40" t="str">
        <f t="shared" si="67"/>
        <v/>
      </c>
      <c r="F621" s="40" t="str">
        <f t="shared" si="68"/>
        <v/>
      </c>
      <c r="G621" s="40" t="str">
        <f t="shared" si="69"/>
        <v/>
      </c>
    </row>
    <row r="622" spans="1:7" x14ac:dyDescent="0.2">
      <c r="A622" s="38" t="str">
        <f t="shared" si="63"/>
        <v/>
      </c>
      <c r="B622" s="39" t="str">
        <f t="shared" si="64"/>
        <v/>
      </c>
      <c r="C622" s="40" t="str">
        <f t="shared" si="65"/>
        <v/>
      </c>
      <c r="D622" s="66" t="str">
        <f t="shared" si="66"/>
        <v/>
      </c>
      <c r="E622" s="40" t="str">
        <f t="shared" si="67"/>
        <v/>
      </c>
      <c r="F622" s="40" t="str">
        <f t="shared" si="68"/>
        <v/>
      </c>
      <c r="G622" s="40" t="str">
        <f t="shared" si="69"/>
        <v/>
      </c>
    </row>
    <row r="623" spans="1:7" x14ac:dyDescent="0.2">
      <c r="A623" s="38" t="str">
        <f t="shared" si="63"/>
        <v/>
      </c>
      <c r="B623" s="39" t="str">
        <f t="shared" si="64"/>
        <v/>
      </c>
      <c r="C623" s="40" t="str">
        <f t="shared" si="65"/>
        <v/>
      </c>
      <c r="D623" s="66" t="str">
        <f t="shared" si="66"/>
        <v/>
      </c>
      <c r="E623" s="40" t="str">
        <f t="shared" si="67"/>
        <v/>
      </c>
      <c r="F623" s="40" t="str">
        <f t="shared" si="68"/>
        <v/>
      </c>
      <c r="G623" s="40" t="str">
        <f t="shared" si="69"/>
        <v/>
      </c>
    </row>
    <row r="624" spans="1:7" x14ac:dyDescent="0.2">
      <c r="A624" s="38" t="str">
        <f t="shared" si="63"/>
        <v/>
      </c>
      <c r="B624" s="39" t="str">
        <f t="shared" si="64"/>
        <v/>
      </c>
      <c r="C624" s="40" t="str">
        <f t="shared" si="65"/>
        <v/>
      </c>
      <c r="D624" s="66" t="str">
        <f t="shared" si="66"/>
        <v/>
      </c>
      <c r="E624" s="40" t="str">
        <f t="shared" si="67"/>
        <v/>
      </c>
      <c r="F624" s="40" t="str">
        <f t="shared" si="68"/>
        <v/>
      </c>
      <c r="G624" s="40" t="str">
        <f t="shared" si="69"/>
        <v/>
      </c>
    </row>
    <row r="625" spans="1:7" x14ac:dyDescent="0.2">
      <c r="A625" s="38" t="str">
        <f t="shared" si="63"/>
        <v/>
      </c>
      <c r="B625" s="39" t="str">
        <f t="shared" si="64"/>
        <v/>
      </c>
      <c r="C625" s="40" t="str">
        <f t="shared" si="65"/>
        <v/>
      </c>
      <c r="D625" s="66" t="str">
        <f t="shared" si="66"/>
        <v/>
      </c>
      <c r="E625" s="40" t="str">
        <f t="shared" si="67"/>
        <v/>
      </c>
      <c r="F625" s="40" t="str">
        <f t="shared" si="68"/>
        <v/>
      </c>
      <c r="G625" s="40" t="str">
        <f t="shared" si="69"/>
        <v/>
      </c>
    </row>
    <row r="626" spans="1:7" x14ac:dyDescent="0.2">
      <c r="A626" s="38" t="str">
        <f t="shared" si="63"/>
        <v/>
      </c>
      <c r="B626" s="39" t="str">
        <f t="shared" si="64"/>
        <v/>
      </c>
      <c r="C626" s="40" t="str">
        <f t="shared" si="65"/>
        <v/>
      </c>
      <c r="D626" s="66" t="str">
        <f t="shared" si="66"/>
        <v/>
      </c>
      <c r="E626" s="40" t="str">
        <f t="shared" si="67"/>
        <v/>
      </c>
      <c r="F626" s="40" t="str">
        <f t="shared" si="68"/>
        <v/>
      </c>
      <c r="G626" s="40" t="str">
        <f t="shared" si="69"/>
        <v/>
      </c>
    </row>
    <row r="627" spans="1:7" x14ac:dyDescent="0.2">
      <c r="A627" s="38" t="str">
        <f t="shared" si="63"/>
        <v/>
      </c>
      <c r="B627" s="39" t="str">
        <f t="shared" si="64"/>
        <v/>
      </c>
      <c r="C627" s="40" t="str">
        <f t="shared" si="65"/>
        <v/>
      </c>
      <c r="D627" s="66" t="str">
        <f t="shared" si="66"/>
        <v/>
      </c>
      <c r="E627" s="40" t="str">
        <f t="shared" si="67"/>
        <v/>
      </c>
      <c r="F627" s="40" t="str">
        <f t="shared" si="68"/>
        <v/>
      </c>
      <c r="G627" s="40" t="str">
        <f t="shared" si="69"/>
        <v/>
      </c>
    </row>
    <row r="628" spans="1:7" x14ac:dyDescent="0.2">
      <c r="A628" s="38" t="str">
        <f t="shared" si="63"/>
        <v/>
      </c>
      <c r="B628" s="39" t="str">
        <f t="shared" si="64"/>
        <v/>
      </c>
      <c r="C628" s="40" t="str">
        <f t="shared" si="65"/>
        <v/>
      </c>
      <c r="D628" s="66" t="str">
        <f t="shared" si="66"/>
        <v/>
      </c>
      <c r="E628" s="40" t="str">
        <f t="shared" si="67"/>
        <v/>
      </c>
      <c r="F628" s="40" t="str">
        <f t="shared" si="68"/>
        <v/>
      </c>
      <c r="G628" s="40" t="str">
        <f t="shared" si="69"/>
        <v/>
      </c>
    </row>
    <row r="629" spans="1:7" x14ac:dyDescent="0.2">
      <c r="A629" s="38" t="str">
        <f t="shared" si="63"/>
        <v/>
      </c>
      <c r="B629" s="39" t="str">
        <f t="shared" si="64"/>
        <v/>
      </c>
      <c r="C629" s="40" t="str">
        <f t="shared" si="65"/>
        <v/>
      </c>
      <c r="D629" s="66" t="str">
        <f t="shared" si="66"/>
        <v/>
      </c>
      <c r="E629" s="40" t="str">
        <f t="shared" si="67"/>
        <v/>
      </c>
      <c r="F629" s="40" t="str">
        <f t="shared" si="68"/>
        <v/>
      </c>
      <c r="G629" s="40" t="str">
        <f t="shared" si="69"/>
        <v/>
      </c>
    </row>
    <row r="630" spans="1:7" x14ac:dyDescent="0.2">
      <c r="A630" s="38" t="str">
        <f t="shared" si="63"/>
        <v/>
      </c>
      <c r="B630" s="39" t="str">
        <f t="shared" si="64"/>
        <v/>
      </c>
      <c r="C630" s="40" t="str">
        <f t="shared" si="65"/>
        <v/>
      </c>
      <c r="D630" s="66" t="str">
        <f t="shared" si="66"/>
        <v/>
      </c>
      <c r="E630" s="40" t="str">
        <f t="shared" si="67"/>
        <v/>
      </c>
      <c r="F630" s="40" t="str">
        <f t="shared" si="68"/>
        <v/>
      </c>
      <c r="G630" s="40" t="str">
        <f t="shared" si="69"/>
        <v/>
      </c>
    </row>
    <row r="631" spans="1:7" x14ac:dyDescent="0.2">
      <c r="A631" s="38" t="str">
        <f t="shared" si="63"/>
        <v/>
      </c>
      <c r="B631" s="39" t="str">
        <f t="shared" si="64"/>
        <v/>
      </c>
      <c r="C631" s="40" t="str">
        <f t="shared" si="65"/>
        <v/>
      </c>
      <c r="D631" s="66" t="str">
        <f t="shared" si="66"/>
        <v/>
      </c>
      <c r="E631" s="40" t="str">
        <f t="shared" si="67"/>
        <v/>
      </c>
      <c r="F631" s="40" t="str">
        <f t="shared" si="68"/>
        <v/>
      </c>
      <c r="G631" s="40" t="str">
        <f t="shared" si="69"/>
        <v/>
      </c>
    </row>
    <row r="632" spans="1:7" x14ac:dyDescent="0.2">
      <c r="A632" s="38" t="str">
        <f t="shared" si="63"/>
        <v/>
      </c>
      <c r="B632" s="39" t="str">
        <f t="shared" si="64"/>
        <v/>
      </c>
      <c r="C632" s="40" t="str">
        <f t="shared" si="65"/>
        <v/>
      </c>
      <c r="D632" s="66" t="str">
        <f t="shared" si="66"/>
        <v/>
      </c>
      <c r="E632" s="40" t="str">
        <f t="shared" si="67"/>
        <v/>
      </c>
      <c r="F632" s="40" t="str">
        <f t="shared" si="68"/>
        <v/>
      </c>
      <c r="G632" s="40" t="str">
        <f t="shared" si="69"/>
        <v/>
      </c>
    </row>
    <row r="633" spans="1:7" x14ac:dyDescent="0.2">
      <c r="A633" s="38" t="str">
        <f t="shared" si="63"/>
        <v/>
      </c>
      <c r="B633" s="39" t="str">
        <f t="shared" si="64"/>
        <v/>
      </c>
      <c r="C633" s="40" t="str">
        <f t="shared" si="65"/>
        <v/>
      </c>
      <c r="D633" s="66" t="str">
        <f t="shared" si="66"/>
        <v/>
      </c>
      <c r="E633" s="40" t="str">
        <f t="shared" si="67"/>
        <v/>
      </c>
      <c r="F633" s="40" t="str">
        <f t="shared" si="68"/>
        <v/>
      </c>
      <c r="G633" s="40" t="str">
        <f t="shared" si="69"/>
        <v/>
      </c>
    </row>
    <row r="634" spans="1:7" x14ac:dyDescent="0.2">
      <c r="A634" s="38" t="str">
        <f t="shared" si="63"/>
        <v/>
      </c>
      <c r="B634" s="39" t="str">
        <f t="shared" si="64"/>
        <v/>
      </c>
      <c r="C634" s="40" t="str">
        <f t="shared" si="65"/>
        <v/>
      </c>
      <c r="D634" s="66" t="str">
        <f t="shared" si="66"/>
        <v/>
      </c>
      <c r="E634" s="40" t="str">
        <f t="shared" si="67"/>
        <v/>
      </c>
      <c r="F634" s="40" t="str">
        <f t="shared" si="68"/>
        <v/>
      </c>
      <c r="G634" s="40" t="str">
        <f t="shared" si="69"/>
        <v/>
      </c>
    </row>
    <row r="635" spans="1:7" x14ac:dyDescent="0.2">
      <c r="A635" s="38" t="str">
        <f t="shared" si="63"/>
        <v/>
      </c>
      <c r="B635" s="39" t="str">
        <f t="shared" si="64"/>
        <v/>
      </c>
      <c r="C635" s="40" t="str">
        <f t="shared" si="65"/>
        <v/>
      </c>
      <c r="D635" s="66" t="str">
        <f t="shared" si="66"/>
        <v/>
      </c>
      <c r="E635" s="40" t="str">
        <f t="shared" si="67"/>
        <v/>
      </c>
      <c r="F635" s="40" t="str">
        <f t="shared" si="68"/>
        <v/>
      </c>
      <c r="G635" s="40" t="str">
        <f t="shared" si="69"/>
        <v/>
      </c>
    </row>
    <row r="636" spans="1:7" x14ac:dyDescent="0.2">
      <c r="A636" s="38" t="str">
        <f t="shared" si="63"/>
        <v/>
      </c>
      <c r="B636" s="39" t="str">
        <f t="shared" si="64"/>
        <v/>
      </c>
      <c r="C636" s="40" t="str">
        <f t="shared" si="65"/>
        <v/>
      </c>
      <c r="D636" s="66" t="str">
        <f t="shared" si="66"/>
        <v/>
      </c>
      <c r="E636" s="40" t="str">
        <f t="shared" si="67"/>
        <v/>
      </c>
      <c r="F636" s="40" t="str">
        <f t="shared" si="68"/>
        <v/>
      </c>
      <c r="G636" s="40" t="str">
        <f t="shared" si="69"/>
        <v/>
      </c>
    </row>
    <row r="637" spans="1:7" x14ac:dyDescent="0.2">
      <c r="A637" s="38" t="str">
        <f t="shared" si="63"/>
        <v/>
      </c>
      <c r="B637" s="39" t="str">
        <f t="shared" si="64"/>
        <v/>
      </c>
      <c r="C637" s="40" t="str">
        <f t="shared" si="65"/>
        <v/>
      </c>
      <c r="D637" s="66" t="str">
        <f t="shared" si="66"/>
        <v/>
      </c>
      <c r="E637" s="40" t="str">
        <f t="shared" si="67"/>
        <v/>
      </c>
      <c r="F637" s="40" t="str">
        <f t="shared" si="68"/>
        <v/>
      </c>
      <c r="G637" s="40" t="str">
        <f t="shared" si="69"/>
        <v/>
      </c>
    </row>
    <row r="638" spans="1:7" x14ac:dyDescent="0.2">
      <c r="A638" s="38" t="str">
        <f t="shared" si="63"/>
        <v/>
      </c>
      <c r="B638" s="39" t="str">
        <f t="shared" si="64"/>
        <v/>
      </c>
      <c r="C638" s="40" t="str">
        <f t="shared" si="65"/>
        <v/>
      </c>
      <c r="D638" s="66" t="str">
        <f t="shared" si="66"/>
        <v/>
      </c>
      <c r="E638" s="40" t="str">
        <f t="shared" si="67"/>
        <v/>
      </c>
      <c r="F638" s="40" t="str">
        <f t="shared" si="68"/>
        <v/>
      </c>
      <c r="G638" s="40" t="str">
        <f t="shared" si="69"/>
        <v/>
      </c>
    </row>
    <row r="639" spans="1:7" x14ac:dyDescent="0.2">
      <c r="A639" s="38" t="str">
        <f t="shared" si="63"/>
        <v/>
      </c>
      <c r="B639" s="39" t="str">
        <f t="shared" si="64"/>
        <v/>
      </c>
      <c r="C639" s="40" t="str">
        <f t="shared" si="65"/>
        <v/>
      </c>
      <c r="D639" s="66" t="str">
        <f t="shared" si="66"/>
        <v/>
      </c>
      <c r="E639" s="40" t="str">
        <f t="shared" si="67"/>
        <v/>
      </c>
      <c r="F639" s="40" t="str">
        <f t="shared" si="68"/>
        <v/>
      </c>
      <c r="G639" s="40" t="str">
        <f t="shared" si="69"/>
        <v/>
      </c>
    </row>
    <row r="640" spans="1:7" x14ac:dyDescent="0.2">
      <c r="A640" s="38" t="str">
        <f t="shared" si="63"/>
        <v/>
      </c>
      <c r="B640" s="39" t="str">
        <f t="shared" si="64"/>
        <v/>
      </c>
      <c r="C640" s="40" t="str">
        <f t="shared" si="65"/>
        <v/>
      </c>
      <c r="D640" s="66" t="str">
        <f t="shared" si="66"/>
        <v/>
      </c>
      <c r="E640" s="40" t="str">
        <f t="shared" si="67"/>
        <v/>
      </c>
      <c r="F640" s="40" t="str">
        <f t="shared" si="68"/>
        <v/>
      </c>
      <c r="G640" s="40" t="str">
        <f t="shared" si="69"/>
        <v/>
      </c>
    </row>
    <row r="641" spans="1:7" x14ac:dyDescent="0.2">
      <c r="A641" s="38" t="str">
        <f t="shared" si="63"/>
        <v/>
      </c>
      <c r="B641" s="39" t="str">
        <f t="shared" si="64"/>
        <v/>
      </c>
      <c r="C641" s="40" t="str">
        <f t="shared" si="65"/>
        <v/>
      </c>
      <c r="D641" s="66" t="str">
        <f t="shared" si="66"/>
        <v/>
      </c>
      <c r="E641" s="40" t="str">
        <f t="shared" si="67"/>
        <v/>
      </c>
      <c r="F641" s="40" t="str">
        <f t="shared" si="68"/>
        <v/>
      </c>
      <c r="G641" s="40" t="str">
        <f t="shared" si="69"/>
        <v/>
      </c>
    </row>
    <row r="642" spans="1:7" x14ac:dyDescent="0.2">
      <c r="A642" s="38" t="str">
        <f t="shared" si="63"/>
        <v/>
      </c>
      <c r="B642" s="39" t="str">
        <f t="shared" si="64"/>
        <v/>
      </c>
      <c r="C642" s="40" t="str">
        <f t="shared" si="65"/>
        <v/>
      </c>
      <c r="D642" s="66" t="str">
        <f t="shared" si="66"/>
        <v/>
      </c>
      <c r="E642" s="40" t="str">
        <f t="shared" si="67"/>
        <v/>
      </c>
      <c r="F642" s="40" t="str">
        <f t="shared" si="68"/>
        <v/>
      </c>
      <c r="G642" s="40" t="str">
        <f t="shared" si="69"/>
        <v/>
      </c>
    </row>
    <row r="643" spans="1:7" x14ac:dyDescent="0.2">
      <c r="A643" s="38" t="str">
        <f t="shared" si="63"/>
        <v/>
      </c>
      <c r="B643" s="39" t="str">
        <f t="shared" si="64"/>
        <v/>
      </c>
      <c r="C643" s="40" t="str">
        <f t="shared" si="65"/>
        <v/>
      </c>
      <c r="D643" s="66" t="str">
        <f t="shared" si="66"/>
        <v/>
      </c>
      <c r="E643" s="40" t="str">
        <f t="shared" si="67"/>
        <v/>
      </c>
      <c r="F643" s="40" t="str">
        <f t="shared" si="68"/>
        <v/>
      </c>
      <c r="G643" s="40" t="str">
        <f t="shared" si="69"/>
        <v/>
      </c>
    </row>
    <row r="644" spans="1:7" x14ac:dyDescent="0.2">
      <c r="A644" s="38" t="str">
        <f t="shared" si="63"/>
        <v/>
      </c>
      <c r="B644" s="39" t="str">
        <f t="shared" si="64"/>
        <v/>
      </c>
      <c r="C644" s="40" t="str">
        <f t="shared" si="65"/>
        <v/>
      </c>
      <c r="D644" s="66" t="str">
        <f t="shared" si="66"/>
        <v/>
      </c>
      <c r="E644" s="40" t="str">
        <f t="shared" si="67"/>
        <v/>
      </c>
      <c r="F644" s="40" t="str">
        <f t="shared" si="68"/>
        <v/>
      </c>
      <c r="G644" s="40" t="str">
        <f t="shared" si="69"/>
        <v/>
      </c>
    </row>
    <row r="645" spans="1:7" x14ac:dyDescent="0.2">
      <c r="A645" s="38" t="str">
        <f t="shared" si="63"/>
        <v/>
      </c>
      <c r="B645" s="39" t="str">
        <f t="shared" si="64"/>
        <v/>
      </c>
      <c r="C645" s="40" t="str">
        <f t="shared" si="65"/>
        <v/>
      </c>
      <c r="D645" s="66" t="str">
        <f t="shared" si="66"/>
        <v/>
      </c>
      <c r="E645" s="40" t="str">
        <f t="shared" si="67"/>
        <v/>
      </c>
      <c r="F645" s="40" t="str">
        <f t="shared" si="68"/>
        <v/>
      </c>
      <c r="G645" s="40" t="str">
        <f t="shared" si="69"/>
        <v/>
      </c>
    </row>
    <row r="646" spans="1:7" x14ac:dyDescent="0.2">
      <c r="A646" s="38" t="str">
        <f t="shared" si="63"/>
        <v/>
      </c>
      <c r="B646" s="39" t="str">
        <f t="shared" si="64"/>
        <v/>
      </c>
      <c r="C646" s="40" t="str">
        <f t="shared" si="65"/>
        <v/>
      </c>
      <c r="D646" s="66" t="str">
        <f t="shared" si="66"/>
        <v/>
      </c>
      <c r="E646" s="40" t="str">
        <f t="shared" si="67"/>
        <v/>
      </c>
      <c r="F646" s="40" t="str">
        <f t="shared" si="68"/>
        <v/>
      </c>
      <c r="G646" s="40" t="str">
        <f t="shared" si="69"/>
        <v/>
      </c>
    </row>
    <row r="647" spans="1:7" x14ac:dyDescent="0.2">
      <c r="A647" s="38" t="str">
        <f t="shared" si="63"/>
        <v/>
      </c>
      <c r="B647" s="39" t="str">
        <f t="shared" si="64"/>
        <v/>
      </c>
      <c r="C647" s="40" t="str">
        <f t="shared" si="65"/>
        <v/>
      </c>
      <c r="D647" s="66" t="str">
        <f t="shared" si="66"/>
        <v/>
      </c>
      <c r="E647" s="40" t="str">
        <f t="shared" si="67"/>
        <v/>
      </c>
      <c r="F647" s="40" t="str">
        <f t="shared" si="68"/>
        <v/>
      </c>
      <c r="G647" s="40" t="str">
        <f t="shared" si="69"/>
        <v/>
      </c>
    </row>
    <row r="648" spans="1:7" x14ac:dyDescent="0.2">
      <c r="A648" s="38" t="str">
        <f t="shared" si="63"/>
        <v/>
      </c>
      <c r="B648" s="39" t="str">
        <f t="shared" si="64"/>
        <v/>
      </c>
      <c r="C648" s="40" t="str">
        <f t="shared" si="65"/>
        <v/>
      </c>
      <c r="D648" s="66" t="str">
        <f t="shared" si="66"/>
        <v/>
      </c>
      <c r="E648" s="40" t="str">
        <f t="shared" si="67"/>
        <v/>
      </c>
      <c r="F648" s="40" t="str">
        <f t="shared" si="68"/>
        <v/>
      </c>
      <c r="G648" s="40" t="str">
        <f t="shared" si="69"/>
        <v/>
      </c>
    </row>
    <row r="649" spans="1:7" x14ac:dyDescent="0.2">
      <c r="A649" s="38" t="str">
        <f t="shared" si="63"/>
        <v/>
      </c>
      <c r="B649" s="39" t="str">
        <f t="shared" si="64"/>
        <v/>
      </c>
      <c r="C649" s="40" t="str">
        <f t="shared" si="65"/>
        <v/>
      </c>
      <c r="D649" s="66" t="str">
        <f t="shared" si="66"/>
        <v/>
      </c>
      <c r="E649" s="40" t="str">
        <f t="shared" si="67"/>
        <v/>
      </c>
      <c r="F649" s="40" t="str">
        <f t="shared" si="68"/>
        <v/>
      </c>
      <c r="G649" s="40" t="str">
        <f t="shared" si="69"/>
        <v/>
      </c>
    </row>
    <row r="650" spans="1:7" x14ac:dyDescent="0.2">
      <c r="A650" s="38" t="str">
        <f t="shared" si="63"/>
        <v/>
      </c>
      <c r="B650" s="39" t="str">
        <f t="shared" si="64"/>
        <v/>
      </c>
      <c r="C650" s="40" t="str">
        <f t="shared" si="65"/>
        <v/>
      </c>
      <c r="D650" s="66" t="str">
        <f t="shared" si="66"/>
        <v/>
      </c>
      <c r="E650" s="40" t="str">
        <f t="shared" si="67"/>
        <v/>
      </c>
      <c r="F650" s="40" t="str">
        <f t="shared" si="68"/>
        <v/>
      </c>
      <c r="G650" s="40" t="str">
        <f t="shared" si="69"/>
        <v/>
      </c>
    </row>
    <row r="651" spans="1:7" x14ac:dyDescent="0.2">
      <c r="A651" s="38" t="str">
        <f t="shared" si="63"/>
        <v/>
      </c>
      <c r="B651" s="39" t="str">
        <f t="shared" si="64"/>
        <v/>
      </c>
      <c r="C651" s="40" t="str">
        <f t="shared" si="65"/>
        <v/>
      </c>
      <c r="D651" s="66" t="str">
        <f t="shared" si="66"/>
        <v/>
      </c>
      <c r="E651" s="40" t="str">
        <f t="shared" si="67"/>
        <v/>
      </c>
      <c r="F651" s="40" t="str">
        <f t="shared" si="68"/>
        <v/>
      </c>
      <c r="G651" s="40" t="str">
        <f t="shared" si="69"/>
        <v/>
      </c>
    </row>
    <row r="652" spans="1:7" x14ac:dyDescent="0.2">
      <c r="A652" s="38" t="str">
        <f t="shared" si="63"/>
        <v/>
      </c>
      <c r="B652" s="39" t="str">
        <f t="shared" si="64"/>
        <v/>
      </c>
      <c r="C652" s="40" t="str">
        <f t="shared" si="65"/>
        <v/>
      </c>
      <c r="D652" s="66" t="str">
        <f t="shared" si="66"/>
        <v/>
      </c>
      <c r="E652" s="40" t="str">
        <f t="shared" si="67"/>
        <v/>
      </c>
      <c r="F652" s="40" t="str">
        <f t="shared" si="68"/>
        <v/>
      </c>
      <c r="G652" s="40" t="str">
        <f t="shared" si="69"/>
        <v/>
      </c>
    </row>
    <row r="653" spans="1:7" x14ac:dyDescent="0.2">
      <c r="A653" s="38" t="str">
        <f t="shared" si="63"/>
        <v/>
      </c>
      <c r="B653" s="39" t="str">
        <f t="shared" si="64"/>
        <v/>
      </c>
      <c r="C653" s="40" t="str">
        <f t="shared" si="65"/>
        <v/>
      </c>
      <c r="D653" s="66" t="str">
        <f t="shared" si="66"/>
        <v/>
      </c>
      <c r="E653" s="40" t="str">
        <f t="shared" si="67"/>
        <v/>
      </c>
      <c r="F653" s="40" t="str">
        <f t="shared" si="68"/>
        <v/>
      </c>
      <c r="G653" s="40" t="str">
        <f t="shared" si="69"/>
        <v/>
      </c>
    </row>
    <row r="654" spans="1:7" x14ac:dyDescent="0.2">
      <c r="A654" s="38" t="str">
        <f t="shared" si="63"/>
        <v/>
      </c>
      <c r="B654" s="39" t="str">
        <f t="shared" si="64"/>
        <v/>
      </c>
      <c r="C654" s="40" t="str">
        <f t="shared" si="65"/>
        <v/>
      </c>
      <c r="D654" s="66" t="str">
        <f t="shared" si="66"/>
        <v/>
      </c>
      <c r="E654" s="40" t="str">
        <f t="shared" si="67"/>
        <v/>
      </c>
      <c r="F654" s="40" t="str">
        <f t="shared" si="68"/>
        <v/>
      </c>
      <c r="G654" s="40" t="str">
        <f t="shared" si="69"/>
        <v/>
      </c>
    </row>
    <row r="655" spans="1:7" x14ac:dyDescent="0.2">
      <c r="A655" s="38" t="str">
        <f t="shared" si="63"/>
        <v/>
      </c>
      <c r="B655" s="39" t="str">
        <f t="shared" si="64"/>
        <v/>
      </c>
      <c r="C655" s="40" t="str">
        <f t="shared" si="65"/>
        <v/>
      </c>
      <c r="D655" s="66" t="str">
        <f t="shared" si="66"/>
        <v/>
      </c>
      <c r="E655" s="40" t="str">
        <f t="shared" si="67"/>
        <v/>
      </c>
      <c r="F655" s="40" t="str">
        <f t="shared" si="68"/>
        <v/>
      </c>
      <c r="G655" s="40" t="str">
        <f t="shared" si="69"/>
        <v/>
      </c>
    </row>
    <row r="656" spans="1:7" x14ac:dyDescent="0.2">
      <c r="A656" s="38" t="str">
        <f t="shared" si="63"/>
        <v/>
      </c>
      <c r="B656" s="39" t="str">
        <f t="shared" si="64"/>
        <v/>
      </c>
      <c r="C656" s="40" t="str">
        <f t="shared" si="65"/>
        <v/>
      </c>
      <c r="D656" s="66" t="str">
        <f t="shared" si="66"/>
        <v/>
      </c>
      <c r="E656" s="40" t="str">
        <f t="shared" si="67"/>
        <v/>
      </c>
      <c r="F656" s="40" t="str">
        <f t="shared" si="68"/>
        <v/>
      </c>
      <c r="G656" s="40" t="str">
        <f t="shared" si="69"/>
        <v/>
      </c>
    </row>
    <row r="657" spans="1:7" x14ac:dyDescent="0.2">
      <c r="A657" s="38" t="str">
        <f t="shared" si="63"/>
        <v/>
      </c>
      <c r="B657" s="39" t="str">
        <f t="shared" si="64"/>
        <v/>
      </c>
      <c r="C657" s="40" t="str">
        <f t="shared" si="65"/>
        <v/>
      </c>
      <c r="D657" s="66" t="str">
        <f t="shared" si="66"/>
        <v/>
      </c>
      <c r="E657" s="40" t="str">
        <f t="shared" si="67"/>
        <v/>
      </c>
      <c r="F657" s="40" t="str">
        <f t="shared" si="68"/>
        <v/>
      </c>
      <c r="G657" s="40" t="str">
        <f t="shared" si="69"/>
        <v/>
      </c>
    </row>
    <row r="658" spans="1:7" x14ac:dyDescent="0.2">
      <c r="A658" s="38" t="str">
        <f t="shared" si="63"/>
        <v/>
      </c>
      <c r="B658" s="39" t="str">
        <f t="shared" si="64"/>
        <v/>
      </c>
      <c r="C658" s="40" t="str">
        <f t="shared" si="65"/>
        <v/>
      </c>
      <c r="D658" s="66" t="str">
        <f t="shared" si="66"/>
        <v/>
      </c>
      <c r="E658" s="40" t="str">
        <f t="shared" si="67"/>
        <v/>
      </c>
      <c r="F658" s="40" t="str">
        <f t="shared" si="68"/>
        <v/>
      </c>
      <c r="G658" s="40" t="str">
        <f t="shared" si="69"/>
        <v/>
      </c>
    </row>
    <row r="659" spans="1:7" x14ac:dyDescent="0.2">
      <c r="A659" s="38" t="str">
        <f t="shared" si="63"/>
        <v/>
      </c>
      <c r="B659" s="39" t="str">
        <f t="shared" si="64"/>
        <v/>
      </c>
      <c r="C659" s="40" t="str">
        <f t="shared" si="65"/>
        <v/>
      </c>
      <c r="D659" s="66" t="str">
        <f t="shared" si="66"/>
        <v/>
      </c>
      <c r="E659" s="40" t="str">
        <f t="shared" si="67"/>
        <v/>
      </c>
      <c r="F659" s="40" t="str">
        <f t="shared" si="68"/>
        <v/>
      </c>
      <c r="G659" s="40" t="str">
        <f t="shared" si="69"/>
        <v/>
      </c>
    </row>
    <row r="660" spans="1:7" x14ac:dyDescent="0.2">
      <c r="A660" s="38" t="str">
        <f t="shared" si="63"/>
        <v/>
      </c>
      <c r="B660" s="39" t="str">
        <f t="shared" si="64"/>
        <v/>
      </c>
      <c r="C660" s="40" t="str">
        <f t="shared" si="65"/>
        <v/>
      </c>
      <c r="D660" s="66" t="str">
        <f t="shared" si="66"/>
        <v/>
      </c>
      <c r="E660" s="40" t="str">
        <f t="shared" si="67"/>
        <v/>
      </c>
      <c r="F660" s="40" t="str">
        <f t="shared" si="68"/>
        <v/>
      </c>
      <c r="G660" s="40" t="str">
        <f t="shared" si="69"/>
        <v/>
      </c>
    </row>
    <row r="661" spans="1:7" x14ac:dyDescent="0.2">
      <c r="A661" s="38" t="str">
        <f t="shared" si="63"/>
        <v/>
      </c>
      <c r="B661" s="39" t="str">
        <f t="shared" si="64"/>
        <v/>
      </c>
      <c r="C661" s="40" t="str">
        <f t="shared" si="65"/>
        <v/>
      </c>
      <c r="D661" s="66" t="str">
        <f t="shared" si="66"/>
        <v/>
      </c>
      <c r="E661" s="40" t="str">
        <f t="shared" si="67"/>
        <v/>
      </c>
      <c r="F661" s="40" t="str">
        <f t="shared" si="68"/>
        <v/>
      </c>
      <c r="G661" s="40" t="str">
        <f t="shared" si="69"/>
        <v/>
      </c>
    </row>
    <row r="662" spans="1:7" x14ac:dyDescent="0.2">
      <c r="A662" s="38" t="str">
        <f t="shared" ref="A662:A725" si="70">IF(G661="","",IF(roundOpt,IF(OR(A661&gt;=nper,ROUND(G661,2)&lt;=0),"",A661+1),IF(OR(A661&gt;=nper,G661&lt;=0),"",A661+1)))</f>
        <v/>
      </c>
      <c r="B662" s="39" t="str">
        <f t="shared" ref="B662:B725" si="71">IF(A662="","",IF(OR(periods_per_year=26,periods_per_year=52),IF(periods_per_year=26,IF(A662=1,fpdate,B661+14),IF(periods_per_year=52,IF(A662=1,fpdate,B661+7),"n/a")),IF(periods_per_year=24,DATE(YEAR(fpdate),MONTH(fpdate)+(A662-1)/2+IF(AND(DAY(fpdate)&gt;=15,MOD(A662,2)=0),1,0),IF(MOD(A662,2)=0,IF(DAY(fpdate)&gt;=15,DAY(fpdate)-14,DAY(fpdate)+14),DAY(fpdate))),IF(DAY(DATE(YEAR(fpdate),MONTH(fpdate)+(A662-1)*months_per_period,DAY(fpdate)))&lt;&gt;DAY(fpdate),DATE(YEAR(fpdate),MONTH(fpdate)+(A662-1)*months_per_period+1,0),DATE(YEAR(fpdate),MONTH(fpdate)+(A662-1)*months_per_period,DAY(fpdate))))))</f>
        <v/>
      </c>
      <c r="C662" s="40" t="str">
        <f t="shared" ref="C662:C725" si="72">IF(A662="","",IF(roundOpt,IF(OR(A662=nper,payment&gt;ROUND((1+rate)*G661,2)),ROUND((1+rate)*G661,2),payment),IF(OR(A662=nper,payment&gt;(1+rate)*G661),(1+rate)*G661,payment)))</f>
        <v/>
      </c>
      <c r="D662" s="66" t="str">
        <f t="shared" ref="D662:D725" si="73">C662</f>
        <v/>
      </c>
      <c r="E662" s="40" t="str">
        <f t="shared" si="67"/>
        <v/>
      </c>
      <c r="F662" s="40" t="str">
        <f t="shared" si="68"/>
        <v/>
      </c>
      <c r="G662" s="40" t="str">
        <f t="shared" si="69"/>
        <v/>
      </c>
    </row>
    <row r="663" spans="1:7" x14ac:dyDescent="0.2">
      <c r="A663" s="38" t="str">
        <f t="shared" si="70"/>
        <v/>
      </c>
      <c r="B663" s="39" t="str">
        <f t="shared" si="71"/>
        <v/>
      </c>
      <c r="C663" s="40" t="str">
        <f t="shared" si="72"/>
        <v/>
      </c>
      <c r="D663" s="66" t="str">
        <f t="shared" si="73"/>
        <v/>
      </c>
      <c r="E663" s="40" t="str">
        <f t="shared" ref="E663:E726" si="74">IF(A663="","",IF(AND(A663=1,pmtType=1),0,IF(roundOpt,ROUND(rate*G662,2),rate*G662)))</f>
        <v/>
      </c>
      <c r="F663" s="40" t="str">
        <f t="shared" ref="F663:F726" si="75">IF(A663="","",D663-E663)</f>
        <v/>
      </c>
      <c r="G663" s="40" t="str">
        <f t="shared" ref="G663:G726" si="76">IF(A663="","",G662-F663)</f>
        <v/>
      </c>
    </row>
    <row r="664" spans="1:7" x14ac:dyDescent="0.2">
      <c r="A664" s="38" t="str">
        <f t="shared" si="70"/>
        <v/>
      </c>
      <c r="B664" s="39" t="str">
        <f t="shared" si="71"/>
        <v/>
      </c>
      <c r="C664" s="40" t="str">
        <f t="shared" si="72"/>
        <v/>
      </c>
      <c r="D664" s="66" t="str">
        <f t="shared" si="73"/>
        <v/>
      </c>
      <c r="E664" s="40" t="str">
        <f t="shared" si="74"/>
        <v/>
      </c>
      <c r="F664" s="40" t="str">
        <f t="shared" si="75"/>
        <v/>
      </c>
      <c r="G664" s="40" t="str">
        <f t="shared" si="76"/>
        <v/>
      </c>
    </row>
    <row r="665" spans="1:7" x14ac:dyDescent="0.2">
      <c r="A665" s="38" t="str">
        <f t="shared" si="70"/>
        <v/>
      </c>
      <c r="B665" s="39" t="str">
        <f t="shared" si="71"/>
        <v/>
      </c>
      <c r="C665" s="40" t="str">
        <f t="shared" si="72"/>
        <v/>
      </c>
      <c r="D665" s="66" t="str">
        <f t="shared" si="73"/>
        <v/>
      </c>
      <c r="E665" s="40" t="str">
        <f t="shared" si="74"/>
        <v/>
      </c>
      <c r="F665" s="40" t="str">
        <f t="shared" si="75"/>
        <v/>
      </c>
      <c r="G665" s="40" t="str">
        <f t="shared" si="76"/>
        <v/>
      </c>
    </row>
    <row r="666" spans="1:7" x14ac:dyDescent="0.2">
      <c r="A666" s="38" t="str">
        <f t="shared" si="70"/>
        <v/>
      </c>
      <c r="B666" s="39" t="str">
        <f t="shared" si="71"/>
        <v/>
      </c>
      <c r="C666" s="40" t="str">
        <f t="shared" si="72"/>
        <v/>
      </c>
      <c r="D666" s="66" t="str">
        <f t="shared" si="73"/>
        <v/>
      </c>
      <c r="E666" s="40" t="str">
        <f t="shared" si="74"/>
        <v/>
      </c>
      <c r="F666" s="40" t="str">
        <f t="shared" si="75"/>
        <v/>
      </c>
      <c r="G666" s="40" t="str">
        <f t="shared" si="76"/>
        <v/>
      </c>
    </row>
    <row r="667" spans="1:7" x14ac:dyDescent="0.2">
      <c r="A667" s="38" t="str">
        <f t="shared" si="70"/>
        <v/>
      </c>
      <c r="B667" s="39" t="str">
        <f t="shared" si="71"/>
        <v/>
      </c>
      <c r="C667" s="40" t="str">
        <f t="shared" si="72"/>
        <v/>
      </c>
      <c r="D667" s="66" t="str">
        <f t="shared" si="73"/>
        <v/>
      </c>
      <c r="E667" s="40" t="str">
        <f t="shared" si="74"/>
        <v/>
      </c>
      <c r="F667" s="40" t="str">
        <f t="shared" si="75"/>
        <v/>
      </c>
      <c r="G667" s="40" t="str">
        <f t="shared" si="76"/>
        <v/>
      </c>
    </row>
    <row r="668" spans="1:7" x14ac:dyDescent="0.2">
      <c r="A668" s="38" t="str">
        <f t="shared" si="70"/>
        <v/>
      </c>
      <c r="B668" s="39" t="str">
        <f t="shared" si="71"/>
        <v/>
      </c>
      <c r="C668" s="40" t="str">
        <f t="shared" si="72"/>
        <v/>
      </c>
      <c r="D668" s="66" t="str">
        <f t="shared" si="73"/>
        <v/>
      </c>
      <c r="E668" s="40" t="str">
        <f t="shared" si="74"/>
        <v/>
      </c>
      <c r="F668" s="40" t="str">
        <f t="shared" si="75"/>
        <v/>
      </c>
      <c r="G668" s="40" t="str">
        <f t="shared" si="76"/>
        <v/>
      </c>
    </row>
    <row r="669" spans="1:7" x14ac:dyDescent="0.2">
      <c r="A669" s="38" t="str">
        <f t="shared" si="70"/>
        <v/>
      </c>
      <c r="B669" s="39" t="str">
        <f t="shared" si="71"/>
        <v/>
      </c>
      <c r="C669" s="40" t="str">
        <f t="shared" si="72"/>
        <v/>
      </c>
      <c r="D669" s="66" t="str">
        <f t="shared" si="73"/>
        <v/>
      </c>
      <c r="E669" s="40" t="str">
        <f t="shared" si="74"/>
        <v/>
      </c>
      <c r="F669" s="40" t="str">
        <f t="shared" si="75"/>
        <v/>
      </c>
      <c r="G669" s="40" t="str">
        <f t="shared" si="76"/>
        <v/>
      </c>
    </row>
    <row r="670" spans="1:7" x14ac:dyDescent="0.2">
      <c r="A670" s="38" t="str">
        <f t="shared" si="70"/>
        <v/>
      </c>
      <c r="B670" s="39" t="str">
        <f t="shared" si="71"/>
        <v/>
      </c>
      <c r="C670" s="40" t="str">
        <f t="shared" si="72"/>
        <v/>
      </c>
      <c r="D670" s="66" t="str">
        <f t="shared" si="73"/>
        <v/>
      </c>
      <c r="E670" s="40" t="str">
        <f t="shared" si="74"/>
        <v/>
      </c>
      <c r="F670" s="40" t="str">
        <f t="shared" si="75"/>
        <v/>
      </c>
      <c r="G670" s="40" t="str">
        <f t="shared" si="76"/>
        <v/>
      </c>
    </row>
    <row r="671" spans="1:7" x14ac:dyDescent="0.2">
      <c r="A671" s="38" t="str">
        <f t="shared" si="70"/>
        <v/>
      </c>
      <c r="B671" s="39" t="str">
        <f t="shared" si="71"/>
        <v/>
      </c>
      <c r="C671" s="40" t="str">
        <f t="shared" si="72"/>
        <v/>
      </c>
      <c r="D671" s="66" t="str">
        <f t="shared" si="73"/>
        <v/>
      </c>
      <c r="E671" s="40" t="str">
        <f t="shared" si="74"/>
        <v/>
      </c>
      <c r="F671" s="40" t="str">
        <f t="shared" si="75"/>
        <v/>
      </c>
      <c r="G671" s="40" t="str">
        <f t="shared" si="76"/>
        <v/>
      </c>
    </row>
    <row r="672" spans="1:7" x14ac:dyDescent="0.2">
      <c r="A672" s="38" t="str">
        <f t="shared" si="70"/>
        <v/>
      </c>
      <c r="B672" s="39" t="str">
        <f t="shared" si="71"/>
        <v/>
      </c>
      <c r="C672" s="40" t="str">
        <f t="shared" si="72"/>
        <v/>
      </c>
      <c r="D672" s="66" t="str">
        <f t="shared" si="73"/>
        <v/>
      </c>
      <c r="E672" s="40" t="str">
        <f t="shared" si="74"/>
        <v/>
      </c>
      <c r="F672" s="40" t="str">
        <f t="shared" si="75"/>
        <v/>
      </c>
      <c r="G672" s="40" t="str">
        <f t="shared" si="76"/>
        <v/>
      </c>
    </row>
    <row r="673" spans="1:7" x14ac:dyDescent="0.2">
      <c r="A673" s="38" t="str">
        <f t="shared" si="70"/>
        <v/>
      </c>
      <c r="B673" s="39" t="str">
        <f t="shared" si="71"/>
        <v/>
      </c>
      <c r="C673" s="40" t="str">
        <f t="shared" si="72"/>
        <v/>
      </c>
      <c r="D673" s="66" t="str">
        <f t="shared" si="73"/>
        <v/>
      </c>
      <c r="E673" s="40" t="str">
        <f t="shared" si="74"/>
        <v/>
      </c>
      <c r="F673" s="40" t="str">
        <f t="shared" si="75"/>
        <v/>
      </c>
      <c r="G673" s="40" t="str">
        <f t="shared" si="76"/>
        <v/>
      </c>
    </row>
    <row r="674" spans="1:7" x14ac:dyDescent="0.2">
      <c r="A674" s="38" t="str">
        <f t="shared" si="70"/>
        <v/>
      </c>
      <c r="B674" s="39" t="str">
        <f t="shared" si="71"/>
        <v/>
      </c>
      <c r="C674" s="40" t="str">
        <f t="shared" si="72"/>
        <v/>
      </c>
      <c r="D674" s="66" t="str">
        <f t="shared" si="73"/>
        <v/>
      </c>
      <c r="E674" s="40" t="str">
        <f t="shared" si="74"/>
        <v/>
      </c>
      <c r="F674" s="40" t="str">
        <f t="shared" si="75"/>
        <v/>
      </c>
      <c r="G674" s="40" t="str">
        <f t="shared" si="76"/>
        <v/>
      </c>
    </row>
    <row r="675" spans="1:7" x14ac:dyDescent="0.2">
      <c r="A675" s="38" t="str">
        <f t="shared" si="70"/>
        <v/>
      </c>
      <c r="B675" s="39" t="str">
        <f t="shared" si="71"/>
        <v/>
      </c>
      <c r="C675" s="40" t="str">
        <f t="shared" si="72"/>
        <v/>
      </c>
      <c r="D675" s="66" t="str">
        <f t="shared" si="73"/>
        <v/>
      </c>
      <c r="E675" s="40" t="str">
        <f t="shared" si="74"/>
        <v/>
      </c>
      <c r="F675" s="40" t="str">
        <f t="shared" si="75"/>
        <v/>
      </c>
      <c r="G675" s="40" t="str">
        <f t="shared" si="76"/>
        <v/>
      </c>
    </row>
    <row r="676" spans="1:7" x14ac:dyDescent="0.2">
      <c r="A676" s="38" t="str">
        <f t="shared" si="70"/>
        <v/>
      </c>
      <c r="B676" s="39" t="str">
        <f t="shared" si="71"/>
        <v/>
      </c>
      <c r="C676" s="40" t="str">
        <f t="shared" si="72"/>
        <v/>
      </c>
      <c r="D676" s="66" t="str">
        <f t="shared" si="73"/>
        <v/>
      </c>
      <c r="E676" s="40" t="str">
        <f t="shared" si="74"/>
        <v/>
      </c>
      <c r="F676" s="40" t="str">
        <f t="shared" si="75"/>
        <v/>
      </c>
      <c r="G676" s="40" t="str">
        <f t="shared" si="76"/>
        <v/>
      </c>
    </row>
    <row r="677" spans="1:7" x14ac:dyDescent="0.2">
      <c r="A677" s="38" t="str">
        <f t="shared" si="70"/>
        <v/>
      </c>
      <c r="B677" s="39" t="str">
        <f t="shared" si="71"/>
        <v/>
      </c>
      <c r="C677" s="40" t="str">
        <f t="shared" si="72"/>
        <v/>
      </c>
      <c r="D677" s="66" t="str">
        <f t="shared" si="73"/>
        <v/>
      </c>
      <c r="E677" s="40" t="str">
        <f t="shared" si="74"/>
        <v/>
      </c>
      <c r="F677" s="40" t="str">
        <f t="shared" si="75"/>
        <v/>
      </c>
      <c r="G677" s="40" t="str">
        <f t="shared" si="76"/>
        <v/>
      </c>
    </row>
    <row r="678" spans="1:7" x14ac:dyDescent="0.2">
      <c r="A678" s="38" t="str">
        <f t="shared" si="70"/>
        <v/>
      </c>
      <c r="B678" s="39" t="str">
        <f t="shared" si="71"/>
        <v/>
      </c>
      <c r="C678" s="40" t="str">
        <f t="shared" si="72"/>
        <v/>
      </c>
      <c r="D678" s="66" t="str">
        <f t="shared" si="73"/>
        <v/>
      </c>
      <c r="E678" s="40" t="str">
        <f t="shared" si="74"/>
        <v/>
      </c>
      <c r="F678" s="40" t="str">
        <f t="shared" si="75"/>
        <v/>
      </c>
      <c r="G678" s="40" t="str">
        <f t="shared" si="76"/>
        <v/>
      </c>
    </row>
    <row r="679" spans="1:7" x14ac:dyDescent="0.2">
      <c r="A679" s="38" t="str">
        <f t="shared" si="70"/>
        <v/>
      </c>
      <c r="B679" s="39" t="str">
        <f t="shared" si="71"/>
        <v/>
      </c>
      <c r="C679" s="40" t="str">
        <f t="shared" si="72"/>
        <v/>
      </c>
      <c r="D679" s="66" t="str">
        <f t="shared" si="73"/>
        <v/>
      </c>
      <c r="E679" s="40" t="str">
        <f t="shared" si="74"/>
        <v/>
      </c>
      <c r="F679" s="40" t="str">
        <f t="shared" si="75"/>
        <v/>
      </c>
      <c r="G679" s="40" t="str">
        <f t="shared" si="76"/>
        <v/>
      </c>
    </row>
    <row r="680" spans="1:7" x14ac:dyDescent="0.2">
      <c r="A680" s="38" t="str">
        <f t="shared" si="70"/>
        <v/>
      </c>
      <c r="B680" s="39" t="str">
        <f t="shared" si="71"/>
        <v/>
      </c>
      <c r="C680" s="40" t="str">
        <f t="shared" si="72"/>
        <v/>
      </c>
      <c r="D680" s="66" t="str">
        <f t="shared" si="73"/>
        <v/>
      </c>
      <c r="E680" s="40" t="str">
        <f t="shared" si="74"/>
        <v/>
      </c>
      <c r="F680" s="40" t="str">
        <f t="shared" si="75"/>
        <v/>
      </c>
      <c r="G680" s="40" t="str">
        <f t="shared" si="76"/>
        <v/>
      </c>
    </row>
    <row r="681" spans="1:7" x14ac:dyDescent="0.2">
      <c r="A681" s="38" t="str">
        <f t="shared" si="70"/>
        <v/>
      </c>
      <c r="B681" s="39" t="str">
        <f t="shared" si="71"/>
        <v/>
      </c>
      <c r="C681" s="40" t="str">
        <f t="shared" si="72"/>
        <v/>
      </c>
      <c r="D681" s="66" t="str">
        <f t="shared" si="73"/>
        <v/>
      </c>
      <c r="E681" s="40" t="str">
        <f t="shared" si="74"/>
        <v/>
      </c>
      <c r="F681" s="40" t="str">
        <f t="shared" si="75"/>
        <v/>
      </c>
      <c r="G681" s="40" t="str">
        <f t="shared" si="76"/>
        <v/>
      </c>
    </row>
    <row r="682" spans="1:7" x14ac:dyDescent="0.2">
      <c r="A682" s="38" t="str">
        <f t="shared" si="70"/>
        <v/>
      </c>
      <c r="B682" s="39" t="str">
        <f t="shared" si="71"/>
        <v/>
      </c>
      <c r="C682" s="40" t="str">
        <f t="shared" si="72"/>
        <v/>
      </c>
      <c r="D682" s="66" t="str">
        <f t="shared" si="73"/>
        <v/>
      </c>
      <c r="E682" s="40" t="str">
        <f t="shared" si="74"/>
        <v/>
      </c>
      <c r="F682" s="40" t="str">
        <f t="shared" si="75"/>
        <v/>
      </c>
      <c r="G682" s="40" t="str">
        <f t="shared" si="76"/>
        <v/>
      </c>
    </row>
    <row r="683" spans="1:7" x14ac:dyDescent="0.2">
      <c r="A683" s="38" t="str">
        <f t="shared" si="70"/>
        <v/>
      </c>
      <c r="B683" s="39" t="str">
        <f t="shared" si="71"/>
        <v/>
      </c>
      <c r="C683" s="40" t="str">
        <f t="shared" si="72"/>
        <v/>
      </c>
      <c r="D683" s="66" t="str">
        <f t="shared" si="73"/>
        <v/>
      </c>
      <c r="E683" s="40" t="str">
        <f t="shared" si="74"/>
        <v/>
      </c>
      <c r="F683" s="40" t="str">
        <f t="shared" si="75"/>
        <v/>
      </c>
      <c r="G683" s="40" t="str">
        <f t="shared" si="76"/>
        <v/>
      </c>
    </row>
    <row r="684" spans="1:7" x14ac:dyDescent="0.2">
      <c r="A684" s="38" t="str">
        <f t="shared" si="70"/>
        <v/>
      </c>
      <c r="B684" s="39" t="str">
        <f t="shared" si="71"/>
        <v/>
      </c>
      <c r="C684" s="40" t="str">
        <f t="shared" si="72"/>
        <v/>
      </c>
      <c r="D684" s="66" t="str">
        <f t="shared" si="73"/>
        <v/>
      </c>
      <c r="E684" s="40" t="str">
        <f t="shared" si="74"/>
        <v/>
      </c>
      <c r="F684" s="40" t="str">
        <f t="shared" si="75"/>
        <v/>
      </c>
      <c r="G684" s="40" t="str">
        <f t="shared" si="76"/>
        <v/>
      </c>
    </row>
    <row r="685" spans="1:7" x14ac:dyDescent="0.2">
      <c r="A685" s="38" t="str">
        <f t="shared" si="70"/>
        <v/>
      </c>
      <c r="B685" s="39" t="str">
        <f t="shared" si="71"/>
        <v/>
      </c>
      <c r="C685" s="40" t="str">
        <f t="shared" si="72"/>
        <v/>
      </c>
      <c r="D685" s="66" t="str">
        <f t="shared" si="73"/>
        <v/>
      </c>
      <c r="E685" s="40" t="str">
        <f t="shared" si="74"/>
        <v/>
      </c>
      <c r="F685" s="40" t="str">
        <f t="shared" si="75"/>
        <v/>
      </c>
      <c r="G685" s="40" t="str">
        <f t="shared" si="76"/>
        <v/>
      </c>
    </row>
    <row r="686" spans="1:7" x14ac:dyDescent="0.2">
      <c r="A686" s="38" t="str">
        <f t="shared" si="70"/>
        <v/>
      </c>
      <c r="B686" s="39" t="str">
        <f t="shared" si="71"/>
        <v/>
      </c>
      <c r="C686" s="40" t="str">
        <f t="shared" si="72"/>
        <v/>
      </c>
      <c r="D686" s="66" t="str">
        <f t="shared" si="73"/>
        <v/>
      </c>
      <c r="E686" s="40" t="str">
        <f t="shared" si="74"/>
        <v/>
      </c>
      <c r="F686" s="40" t="str">
        <f t="shared" si="75"/>
        <v/>
      </c>
      <c r="G686" s="40" t="str">
        <f t="shared" si="76"/>
        <v/>
      </c>
    </row>
    <row r="687" spans="1:7" x14ac:dyDescent="0.2">
      <c r="A687" s="38" t="str">
        <f t="shared" si="70"/>
        <v/>
      </c>
      <c r="B687" s="39" t="str">
        <f t="shared" si="71"/>
        <v/>
      </c>
      <c r="C687" s="40" t="str">
        <f t="shared" si="72"/>
        <v/>
      </c>
      <c r="D687" s="66" t="str">
        <f t="shared" si="73"/>
        <v/>
      </c>
      <c r="E687" s="40" t="str">
        <f t="shared" si="74"/>
        <v/>
      </c>
      <c r="F687" s="40" t="str">
        <f t="shared" si="75"/>
        <v/>
      </c>
      <c r="G687" s="40" t="str">
        <f t="shared" si="76"/>
        <v/>
      </c>
    </row>
    <row r="688" spans="1:7" x14ac:dyDescent="0.2">
      <c r="A688" s="38" t="str">
        <f t="shared" si="70"/>
        <v/>
      </c>
      <c r="B688" s="39" t="str">
        <f t="shared" si="71"/>
        <v/>
      </c>
      <c r="C688" s="40" t="str">
        <f t="shared" si="72"/>
        <v/>
      </c>
      <c r="D688" s="66" t="str">
        <f t="shared" si="73"/>
        <v/>
      </c>
      <c r="E688" s="40" t="str">
        <f t="shared" si="74"/>
        <v/>
      </c>
      <c r="F688" s="40" t="str">
        <f t="shared" si="75"/>
        <v/>
      </c>
      <c r="G688" s="40" t="str">
        <f t="shared" si="76"/>
        <v/>
      </c>
    </row>
    <row r="689" spans="1:7" x14ac:dyDescent="0.2">
      <c r="A689" s="38" t="str">
        <f t="shared" si="70"/>
        <v/>
      </c>
      <c r="B689" s="39" t="str">
        <f t="shared" si="71"/>
        <v/>
      </c>
      <c r="C689" s="40" t="str">
        <f t="shared" si="72"/>
        <v/>
      </c>
      <c r="D689" s="66" t="str">
        <f t="shared" si="73"/>
        <v/>
      </c>
      <c r="E689" s="40" t="str">
        <f t="shared" si="74"/>
        <v/>
      </c>
      <c r="F689" s="40" t="str">
        <f t="shared" si="75"/>
        <v/>
      </c>
      <c r="G689" s="40" t="str">
        <f t="shared" si="76"/>
        <v/>
      </c>
    </row>
    <row r="690" spans="1:7" x14ac:dyDescent="0.2">
      <c r="A690" s="38" t="str">
        <f t="shared" si="70"/>
        <v/>
      </c>
      <c r="B690" s="39" t="str">
        <f t="shared" si="71"/>
        <v/>
      </c>
      <c r="C690" s="40" t="str">
        <f t="shared" si="72"/>
        <v/>
      </c>
      <c r="D690" s="66" t="str">
        <f t="shared" si="73"/>
        <v/>
      </c>
      <c r="E690" s="40" t="str">
        <f t="shared" si="74"/>
        <v/>
      </c>
      <c r="F690" s="40" t="str">
        <f t="shared" si="75"/>
        <v/>
      </c>
      <c r="G690" s="40" t="str">
        <f t="shared" si="76"/>
        <v/>
      </c>
    </row>
    <row r="691" spans="1:7" x14ac:dyDescent="0.2">
      <c r="A691" s="38" t="str">
        <f t="shared" si="70"/>
        <v/>
      </c>
      <c r="B691" s="39" t="str">
        <f t="shared" si="71"/>
        <v/>
      </c>
      <c r="C691" s="40" t="str">
        <f t="shared" si="72"/>
        <v/>
      </c>
      <c r="D691" s="66" t="str">
        <f t="shared" si="73"/>
        <v/>
      </c>
      <c r="E691" s="40" t="str">
        <f t="shared" si="74"/>
        <v/>
      </c>
      <c r="F691" s="40" t="str">
        <f t="shared" si="75"/>
        <v/>
      </c>
      <c r="G691" s="40" t="str">
        <f t="shared" si="76"/>
        <v/>
      </c>
    </row>
    <row r="692" spans="1:7" x14ac:dyDescent="0.2">
      <c r="A692" s="38" t="str">
        <f t="shared" si="70"/>
        <v/>
      </c>
      <c r="B692" s="39" t="str">
        <f t="shared" si="71"/>
        <v/>
      </c>
      <c r="C692" s="40" t="str">
        <f t="shared" si="72"/>
        <v/>
      </c>
      <c r="D692" s="66" t="str">
        <f t="shared" si="73"/>
        <v/>
      </c>
      <c r="E692" s="40" t="str">
        <f t="shared" si="74"/>
        <v/>
      </c>
      <c r="F692" s="40" t="str">
        <f t="shared" si="75"/>
        <v/>
      </c>
      <c r="G692" s="40" t="str">
        <f t="shared" si="76"/>
        <v/>
      </c>
    </row>
    <row r="693" spans="1:7" x14ac:dyDescent="0.2">
      <c r="A693" s="38" t="str">
        <f t="shared" si="70"/>
        <v/>
      </c>
      <c r="B693" s="39" t="str">
        <f t="shared" si="71"/>
        <v/>
      </c>
      <c r="C693" s="40" t="str">
        <f t="shared" si="72"/>
        <v/>
      </c>
      <c r="D693" s="66" t="str">
        <f t="shared" si="73"/>
        <v/>
      </c>
      <c r="E693" s="40" t="str">
        <f t="shared" si="74"/>
        <v/>
      </c>
      <c r="F693" s="40" t="str">
        <f t="shared" si="75"/>
        <v/>
      </c>
      <c r="G693" s="40" t="str">
        <f t="shared" si="76"/>
        <v/>
      </c>
    </row>
    <row r="694" spans="1:7" x14ac:dyDescent="0.2">
      <c r="A694" s="38" t="str">
        <f t="shared" si="70"/>
        <v/>
      </c>
      <c r="B694" s="39" t="str">
        <f t="shared" si="71"/>
        <v/>
      </c>
      <c r="C694" s="40" t="str">
        <f t="shared" si="72"/>
        <v/>
      </c>
      <c r="D694" s="66" t="str">
        <f t="shared" si="73"/>
        <v/>
      </c>
      <c r="E694" s="40" t="str">
        <f t="shared" si="74"/>
        <v/>
      </c>
      <c r="F694" s="40" t="str">
        <f t="shared" si="75"/>
        <v/>
      </c>
      <c r="G694" s="40" t="str">
        <f t="shared" si="76"/>
        <v/>
      </c>
    </row>
    <row r="695" spans="1:7" x14ac:dyDescent="0.2">
      <c r="A695" s="38" t="str">
        <f t="shared" si="70"/>
        <v/>
      </c>
      <c r="B695" s="39" t="str">
        <f t="shared" si="71"/>
        <v/>
      </c>
      <c r="C695" s="40" t="str">
        <f t="shared" si="72"/>
        <v/>
      </c>
      <c r="D695" s="66" t="str">
        <f t="shared" si="73"/>
        <v/>
      </c>
      <c r="E695" s="40" t="str">
        <f t="shared" si="74"/>
        <v/>
      </c>
      <c r="F695" s="40" t="str">
        <f t="shared" si="75"/>
        <v/>
      </c>
      <c r="G695" s="40" t="str">
        <f t="shared" si="76"/>
        <v/>
      </c>
    </row>
    <row r="696" spans="1:7" x14ac:dyDescent="0.2">
      <c r="A696" s="38" t="str">
        <f t="shared" si="70"/>
        <v/>
      </c>
      <c r="B696" s="39" t="str">
        <f t="shared" si="71"/>
        <v/>
      </c>
      <c r="C696" s="40" t="str">
        <f t="shared" si="72"/>
        <v/>
      </c>
      <c r="D696" s="66" t="str">
        <f t="shared" si="73"/>
        <v/>
      </c>
      <c r="E696" s="40" t="str">
        <f t="shared" si="74"/>
        <v/>
      </c>
      <c r="F696" s="40" t="str">
        <f t="shared" si="75"/>
        <v/>
      </c>
      <c r="G696" s="40" t="str">
        <f t="shared" si="76"/>
        <v/>
      </c>
    </row>
    <row r="697" spans="1:7" x14ac:dyDescent="0.2">
      <c r="A697" s="38" t="str">
        <f t="shared" si="70"/>
        <v/>
      </c>
      <c r="B697" s="39" t="str">
        <f t="shared" si="71"/>
        <v/>
      </c>
      <c r="C697" s="40" t="str">
        <f t="shared" si="72"/>
        <v/>
      </c>
      <c r="D697" s="66" t="str">
        <f t="shared" si="73"/>
        <v/>
      </c>
      <c r="E697" s="40" t="str">
        <f t="shared" si="74"/>
        <v/>
      </c>
      <c r="F697" s="40" t="str">
        <f t="shared" si="75"/>
        <v/>
      </c>
      <c r="G697" s="40" t="str">
        <f t="shared" si="76"/>
        <v/>
      </c>
    </row>
    <row r="698" spans="1:7" x14ac:dyDescent="0.2">
      <c r="A698" s="38" t="str">
        <f t="shared" si="70"/>
        <v/>
      </c>
      <c r="B698" s="39" t="str">
        <f t="shared" si="71"/>
        <v/>
      </c>
      <c r="C698" s="40" t="str">
        <f t="shared" si="72"/>
        <v/>
      </c>
      <c r="D698" s="66" t="str">
        <f t="shared" si="73"/>
        <v/>
      </c>
      <c r="E698" s="40" t="str">
        <f t="shared" si="74"/>
        <v/>
      </c>
      <c r="F698" s="40" t="str">
        <f t="shared" si="75"/>
        <v/>
      </c>
      <c r="G698" s="40" t="str">
        <f t="shared" si="76"/>
        <v/>
      </c>
    </row>
    <row r="699" spans="1:7" x14ac:dyDescent="0.2">
      <c r="A699" s="38" t="str">
        <f t="shared" si="70"/>
        <v/>
      </c>
      <c r="B699" s="39" t="str">
        <f t="shared" si="71"/>
        <v/>
      </c>
      <c r="C699" s="40" t="str">
        <f t="shared" si="72"/>
        <v/>
      </c>
      <c r="D699" s="66" t="str">
        <f t="shared" si="73"/>
        <v/>
      </c>
      <c r="E699" s="40" t="str">
        <f t="shared" si="74"/>
        <v/>
      </c>
      <c r="F699" s="40" t="str">
        <f t="shared" si="75"/>
        <v/>
      </c>
      <c r="G699" s="40" t="str">
        <f t="shared" si="76"/>
        <v/>
      </c>
    </row>
    <row r="700" spans="1:7" x14ac:dyDescent="0.2">
      <c r="A700" s="38" t="str">
        <f t="shared" si="70"/>
        <v/>
      </c>
      <c r="B700" s="39" t="str">
        <f t="shared" si="71"/>
        <v/>
      </c>
      <c r="C700" s="40" t="str">
        <f t="shared" si="72"/>
        <v/>
      </c>
      <c r="D700" s="66" t="str">
        <f t="shared" si="73"/>
        <v/>
      </c>
      <c r="E700" s="40" t="str">
        <f t="shared" si="74"/>
        <v/>
      </c>
      <c r="F700" s="40" t="str">
        <f t="shared" si="75"/>
        <v/>
      </c>
      <c r="G700" s="40" t="str">
        <f t="shared" si="76"/>
        <v/>
      </c>
    </row>
    <row r="701" spans="1:7" x14ac:dyDescent="0.2">
      <c r="A701" s="38" t="str">
        <f t="shared" si="70"/>
        <v/>
      </c>
      <c r="B701" s="39" t="str">
        <f t="shared" si="71"/>
        <v/>
      </c>
      <c r="C701" s="40" t="str">
        <f t="shared" si="72"/>
        <v/>
      </c>
      <c r="D701" s="66" t="str">
        <f t="shared" si="73"/>
        <v/>
      </c>
      <c r="E701" s="40" t="str">
        <f t="shared" si="74"/>
        <v/>
      </c>
      <c r="F701" s="40" t="str">
        <f t="shared" si="75"/>
        <v/>
      </c>
      <c r="G701" s="40" t="str">
        <f t="shared" si="76"/>
        <v/>
      </c>
    </row>
    <row r="702" spans="1:7" x14ac:dyDescent="0.2">
      <c r="A702" s="38" t="str">
        <f t="shared" si="70"/>
        <v/>
      </c>
      <c r="B702" s="39" t="str">
        <f t="shared" si="71"/>
        <v/>
      </c>
      <c r="C702" s="40" t="str">
        <f t="shared" si="72"/>
        <v/>
      </c>
      <c r="D702" s="66" t="str">
        <f t="shared" si="73"/>
        <v/>
      </c>
      <c r="E702" s="40" t="str">
        <f t="shared" si="74"/>
        <v/>
      </c>
      <c r="F702" s="40" t="str">
        <f t="shared" si="75"/>
        <v/>
      </c>
      <c r="G702" s="40" t="str">
        <f t="shared" si="76"/>
        <v/>
      </c>
    </row>
    <row r="703" spans="1:7" x14ac:dyDescent="0.2">
      <c r="A703" s="38" t="str">
        <f t="shared" si="70"/>
        <v/>
      </c>
      <c r="B703" s="39" t="str">
        <f t="shared" si="71"/>
        <v/>
      </c>
      <c r="C703" s="40" t="str">
        <f t="shared" si="72"/>
        <v/>
      </c>
      <c r="D703" s="66" t="str">
        <f t="shared" si="73"/>
        <v/>
      </c>
      <c r="E703" s="40" t="str">
        <f t="shared" si="74"/>
        <v/>
      </c>
      <c r="F703" s="40" t="str">
        <f t="shared" si="75"/>
        <v/>
      </c>
      <c r="G703" s="40" t="str">
        <f t="shared" si="76"/>
        <v/>
      </c>
    </row>
    <row r="704" spans="1:7" x14ac:dyDescent="0.2">
      <c r="A704" s="38" t="str">
        <f t="shared" si="70"/>
        <v/>
      </c>
      <c r="B704" s="39" t="str">
        <f t="shared" si="71"/>
        <v/>
      </c>
      <c r="C704" s="40" t="str">
        <f t="shared" si="72"/>
        <v/>
      </c>
      <c r="D704" s="66" t="str">
        <f t="shared" si="73"/>
        <v/>
      </c>
      <c r="E704" s="40" t="str">
        <f t="shared" si="74"/>
        <v/>
      </c>
      <c r="F704" s="40" t="str">
        <f t="shared" si="75"/>
        <v/>
      </c>
      <c r="G704" s="40" t="str">
        <f t="shared" si="76"/>
        <v/>
      </c>
    </row>
    <row r="705" spans="1:7" x14ac:dyDescent="0.2">
      <c r="A705" s="38" t="str">
        <f t="shared" si="70"/>
        <v/>
      </c>
      <c r="B705" s="39" t="str">
        <f t="shared" si="71"/>
        <v/>
      </c>
      <c r="C705" s="40" t="str">
        <f t="shared" si="72"/>
        <v/>
      </c>
      <c r="D705" s="66" t="str">
        <f t="shared" si="73"/>
        <v/>
      </c>
      <c r="E705" s="40" t="str">
        <f t="shared" si="74"/>
        <v/>
      </c>
      <c r="F705" s="40" t="str">
        <f t="shared" si="75"/>
        <v/>
      </c>
      <c r="G705" s="40" t="str">
        <f t="shared" si="76"/>
        <v/>
      </c>
    </row>
    <row r="706" spans="1:7" x14ac:dyDescent="0.2">
      <c r="A706" s="38" t="str">
        <f t="shared" si="70"/>
        <v/>
      </c>
      <c r="B706" s="39" t="str">
        <f t="shared" si="71"/>
        <v/>
      </c>
      <c r="C706" s="40" t="str">
        <f t="shared" si="72"/>
        <v/>
      </c>
      <c r="D706" s="66" t="str">
        <f t="shared" si="73"/>
        <v/>
      </c>
      <c r="E706" s="40" t="str">
        <f t="shared" si="74"/>
        <v/>
      </c>
      <c r="F706" s="40" t="str">
        <f t="shared" si="75"/>
        <v/>
      </c>
      <c r="G706" s="40" t="str">
        <f t="shared" si="76"/>
        <v/>
      </c>
    </row>
    <row r="707" spans="1:7" x14ac:dyDescent="0.2">
      <c r="A707" s="38" t="str">
        <f t="shared" si="70"/>
        <v/>
      </c>
      <c r="B707" s="39" t="str">
        <f t="shared" si="71"/>
        <v/>
      </c>
      <c r="C707" s="40" t="str">
        <f t="shared" si="72"/>
        <v/>
      </c>
      <c r="D707" s="66" t="str">
        <f t="shared" si="73"/>
        <v/>
      </c>
      <c r="E707" s="40" t="str">
        <f t="shared" si="74"/>
        <v/>
      </c>
      <c r="F707" s="40" t="str">
        <f t="shared" si="75"/>
        <v/>
      </c>
      <c r="G707" s="40" t="str">
        <f t="shared" si="76"/>
        <v/>
      </c>
    </row>
    <row r="708" spans="1:7" x14ac:dyDescent="0.2">
      <c r="A708" s="38" t="str">
        <f t="shared" si="70"/>
        <v/>
      </c>
      <c r="B708" s="39" t="str">
        <f t="shared" si="71"/>
        <v/>
      </c>
      <c r="C708" s="40" t="str">
        <f t="shared" si="72"/>
        <v/>
      </c>
      <c r="D708" s="66" t="str">
        <f t="shared" si="73"/>
        <v/>
      </c>
      <c r="E708" s="40" t="str">
        <f t="shared" si="74"/>
        <v/>
      </c>
      <c r="F708" s="40" t="str">
        <f t="shared" si="75"/>
        <v/>
      </c>
      <c r="G708" s="40" t="str">
        <f t="shared" si="76"/>
        <v/>
      </c>
    </row>
    <row r="709" spans="1:7" x14ac:dyDescent="0.2">
      <c r="A709" s="38" t="str">
        <f t="shared" si="70"/>
        <v/>
      </c>
      <c r="B709" s="39" t="str">
        <f t="shared" si="71"/>
        <v/>
      </c>
      <c r="C709" s="40" t="str">
        <f t="shared" si="72"/>
        <v/>
      </c>
      <c r="D709" s="66" t="str">
        <f t="shared" si="73"/>
        <v/>
      </c>
      <c r="E709" s="40" t="str">
        <f t="shared" si="74"/>
        <v/>
      </c>
      <c r="F709" s="40" t="str">
        <f t="shared" si="75"/>
        <v/>
      </c>
      <c r="G709" s="40" t="str">
        <f t="shared" si="76"/>
        <v/>
      </c>
    </row>
    <row r="710" spans="1:7" x14ac:dyDescent="0.2">
      <c r="A710" s="38" t="str">
        <f t="shared" si="70"/>
        <v/>
      </c>
      <c r="B710" s="39" t="str">
        <f t="shared" si="71"/>
        <v/>
      </c>
      <c r="C710" s="40" t="str">
        <f t="shared" si="72"/>
        <v/>
      </c>
      <c r="D710" s="66" t="str">
        <f t="shared" si="73"/>
        <v/>
      </c>
      <c r="E710" s="40" t="str">
        <f t="shared" si="74"/>
        <v/>
      </c>
      <c r="F710" s="40" t="str">
        <f t="shared" si="75"/>
        <v/>
      </c>
      <c r="G710" s="40" t="str">
        <f t="shared" si="76"/>
        <v/>
      </c>
    </row>
    <row r="711" spans="1:7" x14ac:dyDescent="0.2">
      <c r="A711" s="38" t="str">
        <f t="shared" si="70"/>
        <v/>
      </c>
      <c r="B711" s="39" t="str">
        <f t="shared" si="71"/>
        <v/>
      </c>
      <c r="C711" s="40" t="str">
        <f t="shared" si="72"/>
        <v/>
      </c>
      <c r="D711" s="66" t="str">
        <f t="shared" si="73"/>
        <v/>
      </c>
      <c r="E711" s="40" t="str">
        <f t="shared" si="74"/>
        <v/>
      </c>
      <c r="F711" s="40" t="str">
        <f t="shared" si="75"/>
        <v/>
      </c>
      <c r="G711" s="40" t="str">
        <f t="shared" si="76"/>
        <v/>
      </c>
    </row>
    <row r="712" spans="1:7" x14ac:dyDescent="0.2">
      <c r="A712" s="38" t="str">
        <f t="shared" si="70"/>
        <v/>
      </c>
      <c r="B712" s="39" t="str">
        <f t="shared" si="71"/>
        <v/>
      </c>
      <c r="C712" s="40" t="str">
        <f t="shared" si="72"/>
        <v/>
      </c>
      <c r="D712" s="66" t="str">
        <f t="shared" si="73"/>
        <v/>
      </c>
      <c r="E712" s="40" t="str">
        <f t="shared" si="74"/>
        <v/>
      </c>
      <c r="F712" s="40" t="str">
        <f t="shared" si="75"/>
        <v/>
      </c>
      <c r="G712" s="40" t="str">
        <f t="shared" si="76"/>
        <v/>
      </c>
    </row>
    <row r="713" spans="1:7" x14ac:dyDescent="0.2">
      <c r="A713" s="38" t="str">
        <f t="shared" si="70"/>
        <v/>
      </c>
      <c r="B713" s="39" t="str">
        <f t="shared" si="71"/>
        <v/>
      </c>
      <c r="C713" s="40" t="str">
        <f t="shared" si="72"/>
        <v/>
      </c>
      <c r="D713" s="66" t="str">
        <f t="shared" si="73"/>
        <v/>
      </c>
      <c r="E713" s="40" t="str">
        <f t="shared" si="74"/>
        <v/>
      </c>
      <c r="F713" s="40" t="str">
        <f t="shared" si="75"/>
        <v/>
      </c>
      <c r="G713" s="40" t="str">
        <f t="shared" si="76"/>
        <v/>
      </c>
    </row>
    <row r="714" spans="1:7" x14ac:dyDescent="0.2">
      <c r="A714" s="38" t="str">
        <f t="shared" si="70"/>
        <v/>
      </c>
      <c r="B714" s="39" t="str">
        <f t="shared" si="71"/>
        <v/>
      </c>
      <c r="C714" s="40" t="str">
        <f t="shared" si="72"/>
        <v/>
      </c>
      <c r="D714" s="66" t="str">
        <f t="shared" si="73"/>
        <v/>
      </c>
      <c r="E714" s="40" t="str">
        <f t="shared" si="74"/>
        <v/>
      </c>
      <c r="F714" s="40" t="str">
        <f t="shared" si="75"/>
        <v/>
      </c>
      <c r="G714" s="40" t="str">
        <f t="shared" si="76"/>
        <v/>
      </c>
    </row>
    <row r="715" spans="1:7" x14ac:dyDescent="0.2">
      <c r="A715" s="38" t="str">
        <f t="shared" si="70"/>
        <v/>
      </c>
      <c r="B715" s="39" t="str">
        <f t="shared" si="71"/>
        <v/>
      </c>
      <c r="C715" s="40" t="str">
        <f t="shared" si="72"/>
        <v/>
      </c>
      <c r="D715" s="66" t="str">
        <f t="shared" si="73"/>
        <v/>
      </c>
      <c r="E715" s="40" t="str">
        <f t="shared" si="74"/>
        <v/>
      </c>
      <c r="F715" s="40" t="str">
        <f t="shared" si="75"/>
        <v/>
      </c>
      <c r="G715" s="40" t="str">
        <f t="shared" si="76"/>
        <v/>
      </c>
    </row>
    <row r="716" spans="1:7" x14ac:dyDescent="0.2">
      <c r="A716" s="38" t="str">
        <f t="shared" si="70"/>
        <v/>
      </c>
      <c r="B716" s="39" t="str">
        <f t="shared" si="71"/>
        <v/>
      </c>
      <c r="C716" s="40" t="str">
        <f t="shared" si="72"/>
        <v/>
      </c>
      <c r="D716" s="66" t="str">
        <f t="shared" si="73"/>
        <v/>
      </c>
      <c r="E716" s="40" t="str">
        <f t="shared" si="74"/>
        <v/>
      </c>
      <c r="F716" s="40" t="str">
        <f t="shared" si="75"/>
        <v/>
      </c>
      <c r="G716" s="40" t="str">
        <f t="shared" si="76"/>
        <v/>
      </c>
    </row>
    <row r="717" spans="1:7" x14ac:dyDescent="0.2">
      <c r="A717" s="38" t="str">
        <f t="shared" si="70"/>
        <v/>
      </c>
      <c r="B717" s="39" t="str">
        <f t="shared" si="71"/>
        <v/>
      </c>
      <c r="C717" s="40" t="str">
        <f t="shared" si="72"/>
        <v/>
      </c>
      <c r="D717" s="66" t="str">
        <f t="shared" si="73"/>
        <v/>
      </c>
      <c r="E717" s="40" t="str">
        <f t="shared" si="74"/>
        <v/>
      </c>
      <c r="F717" s="40" t="str">
        <f t="shared" si="75"/>
        <v/>
      </c>
      <c r="G717" s="40" t="str">
        <f t="shared" si="76"/>
        <v/>
      </c>
    </row>
    <row r="718" spans="1:7" x14ac:dyDescent="0.2">
      <c r="A718" s="38" t="str">
        <f t="shared" si="70"/>
        <v/>
      </c>
      <c r="B718" s="39" t="str">
        <f t="shared" si="71"/>
        <v/>
      </c>
      <c r="C718" s="40" t="str">
        <f t="shared" si="72"/>
        <v/>
      </c>
      <c r="D718" s="66" t="str">
        <f t="shared" si="73"/>
        <v/>
      </c>
      <c r="E718" s="40" t="str">
        <f t="shared" si="74"/>
        <v/>
      </c>
      <c r="F718" s="40" t="str">
        <f t="shared" si="75"/>
        <v/>
      </c>
      <c r="G718" s="40" t="str">
        <f t="shared" si="76"/>
        <v/>
      </c>
    </row>
    <row r="719" spans="1:7" x14ac:dyDescent="0.2">
      <c r="A719" s="38" t="str">
        <f t="shared" si="70"/>
        <v/>
      </c>
      <c r="B719" s="39" t="str">
        <f t="shared" si="71"/>
        <v/>
      </c>
      <c r="C719" s="40" t="str">
        <f t="shared" si="72"/>
        <v/>
      </c>
      <c r="D719" s="66" t="str">
        <f t="shared" si="73"/>
        <v/>
      </c>
      <c r="E719" s="40" t="str">
        <f t="shared" si="74"/>
        <v/>
      </c>
      <c r="F719" s="40" t="str">
        <f t="shared" si="75"/>
        <v/>
      </c>
      <c r="G719" s="40" t="str">
        <f t="shared" si="76"/>
        <v/>
      </c>
    </row>
    <row r="720" spans="1:7" x14ac:dyDescent="0.2">
      <c r="A720" s="38" t="str">
        <f t="shared" si="70"/>
        <v/>
      </c>
      <c r="B720" s="39" t="str">
        <f t="shared" si="71"/>
        <v/>
      </c>
      <c r="C720" s="40" t="str">
        <f t="shared" si="72"/>
        <v/>
      </c>
      <c r="D720" s="66" t="str">
        <f t="shared" si="73"/>
        <v/>
      </c>
      <c r="E720" s="40" t="str">
        <f t="shared" si="74"/>
        <v/>
      </c>
      <c r="F720" s="40" t="str">
        <f t="shared" si="75"/>
        <v/>
      </c>
      <c r="G720" s="40" t="str">
        <f t="shared" si="76"/>
        <v/>
      </c>
    </row>
    <row r="721" spans="1:7" x14ac:dyDescent="0.2">
      <c r="A721" s="38" t="str">
        <f t="shared" si="70"/>
        <v/>
      </c>
      <c r="B721" s="39" t="str">
        <f t="shared" si="71"/>
        <v/>
      </c>
      <c r="C721" s="40" t="str">
        <f t="shared" si="72"/>
        <v/>
      </c>
      <c r="D721" s="66" t="str">
        <f t="shared" si="73"/>
        <v/>
      </c>
      <c r="E721" s="40" t="str">
        <f t="shared" si="74"/>
        <v/>
      </c>
      <c r="F721" s="40" t="str">
        <f t="shared" si="75"/>
        <v/>
      </c>
      <c r="G721" s="40" t="str">
        <f t="shared" si="76"/>
        <v/>
      </c>
    </row>
    <row r="722" spans="1:7" x14ac:dyDescent="0.2">
      <c r="A722" s="38" t="str">
        <f t="shared" si="70"/>
        <v/>
      </c>
      <c r="B722" s="39" t="str">
        <f t="shared" si="71"/>
        <v/>
      </c>
      <c r="C722" s="40" t="str">
        <f t="shared" si="72"/>
        <v/>
      </c>
      <c r="D722" s="66" t="str">
        <f t="shared" si="73"/>
        <v/>
      </c>
      <c r="E722" s="40" t="str">
        <f t="shared" si="74"/>
        <v/>
      </c>
      <c r="F722" s="40" t="str">
        <f t="shared" si="75"/>
        <v/>
      </c>
      <c r="G722" s="40" t="str">
        <f t="shared" si="76"/>
        <v/>
      </c>
    </row>
    <row r="723" spans="1:7" x14ac:dyDescent="0.2">
      <c r="A723" s="38" t="str">
        <f t="shared" si="70"/>
        <v/>
      </c>
      <c r="B723" s="39" t="str">
        <f t="shared" si="71"/>
        <v/>
      </c>
      <c r="C723" s="40" t="str">
        <f t="shared" si="72"/>
        <v/>
      </c>
      <c r="D723" s="66" t="str">
        <f t="shared" si="73"/>
        <v/>
      </c>
      <c r="E723" s="40" t="str">
        <f t="shared" si="74"/>
        <v/>
      </c>
      <c r="F723" s="40" t="str">
        <f t="shared" si="75"/>
        <v/>
      </c>
      <c r="G723" s="40" t="str">
        <f t="shared" si="76"/>
        <v/>
      </c>
    </row>
    <row r="724" spans="1:7" x14ac:dyDescent="0.2">
      <c r="A724" s="38" t="str">
        <f t="shared" si="70"/>
        <v/>
      </c>
      <c r="B724" s="39" t="str">
        <f t="shared" si="71"/>
        <v/>
      </c>
      <c r="C724" s="40" t="str">
        <f t="shared" si="72"/>
        <v/>
      </c>
      <c r="D724" s="66" t="str">
        <f t="shared" si="73"/>
        <v/>
      </c>
      <c r="E724" s="40" t="str">
        <f t="shared" si="74"/>
        <v/>
      </c>
      <c r="F724" s="40" t="str">
        <f t="shared" si="75"/>
        <v/>
      </c>
      <c r="G724" s="40" t="str">
        <f t="shared" si="76"/>
        <v/>
      </c>
    </row>
    <row r="725" spans="1:7" x14ac:dyDescent="0.2">
      <c r="A725" s="38" t="str">
        <f t="shared" si="70"/>
        <v/>
      </c>
      <c r="B725" s="39" t="str">
        <f t="shared" si="71"/>
        <v/>
      </c>
      <c r="C725" s="40" t="str">
        <f t="shared" si="72"/>
        <v/>
      </c>
      <c r="D725" s="66" t="str">
        <f t="shared" si="73"/>
        <v/>
      </c>
      <c r="E725" s="40" t="str">
        <f t="shared" si="74"/>
        <v/>
      </c>
      <c r="F725" s="40" t="str">
        <f t="shared" si="75"/>
        <v/>
      </c>
      <c r="G725" s="40" t="str">
        <f t="shared" si="76"/>
        <v/>
      </c>
    </row>
    <row r="726" spans="1:7" x14ac:dyDescent="0.2">
      <c r="A726" s="38" t="str">
        <f t="shared" ref="A726:A789" si="77">IF(G725="","",IF(roundOpt,IF(OR(A725&gt;=nper,ROUND(G725,2)&lt;=0),"",A725+1),IF(OR(A725&gt;=nper,G725&lt;=0),"",A725+1)))</f>
        <v/>
      </c>
      <c r="B726" s="39" t="str">
        <f t="shared" ref="B726:B789" si="78">IF(A726="","",IF(OR(periods_per_year=26,periods_per_year=52),IF(periods_per_year=26,IF(A726=1,fpdate,B725+14),IF(periods_per_year=52,IF(A726=1,fpdate,B725+7),"n/a")),IF(periods_per_year=24,DATE(YEAR(fpdate),MONTH(fpdate)+(A726-1)/2+IF(AND(DAY(fpdate)&gt;=15,MOD(A726,2)=0),1,0),IF(MOD(A726,2)=0,IF(DAY(fpdate)&gt;=15,DAY(fpdate)-14,DAY(fpdate)+14),DAY(fpdate))),IF(DAY(DATE(YEAR(fpdate),MONTH(fpdate)+(A726-1)*months_per_period,DAY(fpdate)))&lt;&gt;DAY(fpdate),DATE(YEAR(fpdate),MONTH(fpdate)+(A726-1)*months_per_period+1,0),DATE(YEAR(fpdate),MONTH(fpdate)+(A726-1)*months_per_period,DAY(fpdate))))))</f>
        <v/>
      </c>
      <c r="C726" s="40" t="str">
        <f t="shared" ref="C726:C789" si="79">IF(A726="","",IF(roundOpt,IF(OR(A726=nper,payment&gt;ROUND((1+rate)*G725,2)),ROUND((1+rate)*G725,2),payment),IF(OR(A726=nper,payment&gt;(1+rate)*G725),(1+rate)*G725,payment)))</f>
        <v/>
      </c>
      <c r="D726" s="66" t="str">
        <f t="shared" ref="D726:D789" si="80">C726</f>
        <v/>
      </c>
      <c r="E726" s="40" t="str">
        <f t="shared" si="74"/>
        <v/>
      </c>
      <c r="F726" s="40" t="str">
        <f t="shared" si="75"/>
        <v/>
      </c>
      <c r="G726" s="40" t="str">
        <f t="shared" si="76"/>
        <v/>
      </c>
    </row>
    <row r="727" spans="1:7" x14ac:dyDescent="0.2">
      <c r="A727" s="38" t="str">
        <f t="shared" si="77"/>
        <v/>
      </c>
      <c r="B727" s="39" t="str">
        <f t="shared" si="78"/>
        <v/>
      </c>
      <c r="C727" s="40" t="str">
        <f t="shared" si="79"/>
        <v/>
      </c>
      <c r="D727" s="66" t="str">
        <f t="shared" si="80"/>
        <v/>
      </c>
      <c r="E727" s="40" t="str">
        <f t="shared" ref="E727:E790" si="81">IF(A727="","",IF(AND(A727=1,pmtType=1),0,IF(roundOpt,ROUND(rate*G726,2),rate*G726)))</f>
        <v/>
      </c>
      <c r="F727" s="40" t="str">
        <f t="shared" ref="F727:F790" si="82">IF(A727="","",D727-E727)</f>
        <v/>
      </c>
      <c r="G727" s="40" t="str">
        <f t="shared" ref="G727:G790" si="83">IF(A727="","",G726-F727)</f>
        <v/>
      </c>
    </row>
    <row r="728" spans="1:7" x14ac:dyDescent="0.2">
      <c r="A728" s="38" t="str">
        <f t="shared" si="77"/>
        <v/>
      </c>
      <c r="B728" s="39" t="str">
        <f t="shared" si="78"/>
        <v/>
      </c>
      <c r="C728" s="40" t="str">
        <f t="shared" si="79"/>
        <v/>
      </c>
      <c r="D728" s="66" t="str">
        <f t="shared" si="80"/>
        <v/>
      </c>
      <c r="E728" s="40" t="str">
        <f t="shared" si="81"/>
        <v/>
      </c>
      <c r="F728" s="40" t="str">
        <f t="shared" si="82"/>
        <v/>
      </c>
      <c r="G728" s="40" t="str">
        <f t="shared" si="83"/>
        <v/>
      </c>
    </row>
    <row r="729" spans="1:7" x14ac:dyDescent="0.2">
      <c r="A729" s="38" t="str">
        <f t="shared" si="77"/>
        <v/>
      </c>
      <c r="B729" s="39" t="str">
        <f t="shared" si="78"/>
        <v/>
      </c>
      <c r="C729" s="40" t="str">
        <f t="shared" si="79"/>
        <v/>
      </c>
      <c r="D729" s="66" t="str">
        <f t="shared" si="80"/>
        <v/>
      </c>
      <c r="E729" s="40" t="str">
        <f t="shared" si="81"/>
        <v/>
      </c>
      <c r="F729" s="40" t="str">
        <f t="shared" si="82"/>
        <v/>
      </c>
      <c r="G729" s="40" t="str">
        <f t="shared" si="83"/>
        <v/>
      </c>
    </row>
    <row r="730" spans="1:7" x14ac:dyDescent="0.2">
      <c r="A730" s="38" t="str">
        <f t="shared" si="77"/>
        <v/>
      </c>
      <c r="B730" s="39" t="str">
        <f t="shared" si="78"/>
        <v/>
      </c>
      <c r="C730" s="40" t="str">
        <f t="shared" si="79"/>
        <v/>
      </c>
      <c r="D730" s="66" t="str">
        <f t="shared" si="80"/>
        <v/>
      </c>
      <c r="E730" s="40" t="str">
        <f t="shared" si="81"/>
        <v/>
      </c>
      <c r="F730" s="40" t="str">
        <f t="shared" si="82"/>
        <v/>
      </c>
      <c r="G730" s="40" t="str">
        <f t="shared" si="83"/>
        <v/>
      </c>
    </row>
    <row r="731" spans="1:7" x14ac:dyDescent="0.2">
      <c r="A731" s="38" t="str">
        <f t="shared" si="77"/>
        <v/>
      </c>
      <c r="B731" s="39" t="str">
        <f t="shared" si="78"/>
        <v/>
      </c>
      <c r="C731" s="40" t="str">
        <f t="shared" si="79"/>
        <v/>
      </c>
      <c r="D731" s="66" t="str">
        <f t="shared" si="80"/>
        <v/>
      </c>
      <c r="E731" s="40" t="str">
        <f t="shared" si="81"/>
        <v/>
      </c>
      <c r="F731" s="40" t="str">
        <f t="shared" si="82"/>
        <v/>
      </c>
      <c r="G731" s="40" t="str">
        <f t="shared" si="83"/>
        <v/>
      </c>
    </row>
    <row r="732" spans="1:7" x14ac:dyDescent="0.2">
      <c r="A732" s="38" t="str">
        <f t="shared" si="77"/>
        <v/>
      </c>
      <c r="B732" s="39" t="str">
        <f t="shared" si="78"/>
        <v/>
      </c>
      <c r="C732" s="40" t="str">
        <f t="shared" si="79"/>
        <v/>
      </c>
      <c r="D732" s="66" t="str">
        <f t="shared" si="80"/>
        <v/>
      </c>
      <c r="E732" s="40" t="str">
        <f t="shared" si="81"/>
        <v/>
      </c>
      <c r="F732" s="40" t="str">
        <f t="shared" si="82"/>
        <v/>
      </c>
      <c r="G732" s="40" t="str">
        <f t="shared" si="83"/>
        <v/>
      </c>
    </row>
    <row r="733" spans="1:7" x14ac:dyDescent="0.2">
      <c r="A733" s="38" t="str">
        <f t="shared" si="77"/>
        <v/>
      </c>
      <c r="B733" s="39" t="str">
        <f t="shared" si="78"/>
        <v/>
      </c>
      <c r="C733" s="40" t="str">
        <f t="shared" si="79"/>
        <v/>
      </c>
      <c r="D733" s="66" t="str">
        <f t="shared" si="80"/>
        <v/>
      </c>
      <c r="E733" s="40" t="str">
        <f t="shared" si="81"/>
        <v/>
      </c>
      <c r="F733" s="40" t="str">
        <f t="shared" si="82"/>
        <v/>
      </c>
      <c r="G733" s="40" t="str">
        <f t="shared" si="83"/>
        <v/>
      </c>
    </row>
    <row r="734" spans="1:7" x14ac:dyDescent="0.2">
      <c r="A734" s="38" t="str">
        <f t="shared" si="77"/>
        <v/>
      </c>
      <c r="B734" s="39" t="str">
        <f t="shared" si="78"/>
        <v/>
      </c>
      <c r="C734" s="40" t="str">
        <f t="shared" si="79"/>
        <v/>
      </c>
      <c r="D734" s="66" t="str">
        <f t="shared" si="80"/>
        <v/>
      </c>
      <c r="E734" s="40" t="str">
        <f t="shared" si="81"/>
        <v/>
      </c>
      <c r="F734" s="40" t="str">
        <f t="shared" si="82"/>
        <v/>
      </c>
      <c r="G734" s="40" t="str">
        <f t="shared" si="83"/>
        <v/>
      </c>
    </row>
    <row r="735" spans="1:7" x14ac:dyDescent="0.2">
      <c r="A735" s="38" t="str">
        <f t="shared" si="77"/>
        <v/>
      </c>
      <c r="B735" s="39" t="str">
        <f t="shared" si="78"/>
        <v/>
      </c>
      <c r="C735" s="40" t="str">
        <f t="shared" si="79"/>
        <v/>
      </c>
      <c r="D735" s="66" t="str">
        <f t="shared" si="80"/>
        <v/>
      </c>
      <c r="E735" s="40" t="str">
        <f t="shared" si="81"/>
        <v/>
      </c>
      <c r="F735" s="40" t="str">
        <f t="shared" si="82"/>
        <v/>
      </c>
      <c r="G735" s="40" t="str">
        <f t="shared" si="83"/>
        <v/>
      </c>
    </row>
    <row r="736" spans="1:7" x14ac:dyDescent="0.2">
      <c r="A736" s="38" t="str">
        <f t="shared" si="77"/>
        <v/>
      </c>
      <c r="B736" s="39" t="str">
        <f t="shared" si="78"/>
        <v/>
      </c>
      <c r="C736" s="40" t="str">
        <f t="shared" si="79"/>
        <v/>
      </c>
      <c r="D736" s="66" t="str">
        <f t="shared" si="80"/>
        <v/>
      </c>
      <c r="E736" s="40" t="str">
        <f t="shared" si="81"/>
        <v/>
      </c>
      <c r="F736" s="40" t="str">
        <f t="shared" si="82"/>
        <v/>
      </c>
      <c r="G736" s="40" t="str">
        <f t="shared" si="83"/>
        <v/>
      </c>
    </row>
    <row r="737" spans="1:7" x14ac:dyDescent="0.2">
      <c r="A737" s="38" t="str">
        <f t="shared" si="77"/>
        <v/>
      </c>
      <c r="B737" s="39" t="str">
        <f t="shared" si="78"/>
        <v/>
      </c>
      <c r="C737" s="40" t="str">
        <f t="shared" si="79"/>
        <v/>
      </c>
      <c r="D737" s="66" t="str">
        <f t="shared" si="80"/>
        <v/>
      </c>
      <c r="E737" s="40" t="str">
        <f t="shared" si="81"/>
        <v/>
      </c>
      <c r="F737" s="40" t="str">
        <f t="shared" si="82"/>
        <v/>
      </c>
      <c r="G737" s="40" t="str">
        <f t="shared" si="83"/>
        <v/>
      </c>
    </row>
    <row r="738" spans="1:7" x14ac:dyDescent="0.2">
      <c r="A738" s="38" t="str">
        <f t="shared" si="77"/>
        <v/>
      </c>
      <c r="B738" s="39" t="str">
        <f t="shared" si="78"/>
        <v/>
      </c>
      <c r="C738" s="40" t="str">
        <f t="shared" si="79"/>
        <v/>
      </c>
      <c r="D738" s="66" t="str">
        <f t="shared" si="80"/>
        <v/>
      </c>
      <c r="E738" s="40" t="str">
        <f t="shared" si="81"/>
        <v/>
      </c>
      <c r="F738" s="40" t="str">
        <f t="shared" si="82"/>
        <v/>
      </c>
      <c r="G738" s="40" t="str">
        <f t="shared" si="83"/>
        <v/>
      </c>
    </row>
    <row r="739" spans="1:7" x14ac:dyDescent="0.2">
      <c r="A739" s="38" t="str">
        <f t="shared" si="77"/>
        <v/>
      </c>
      <c r="B739" s="39" t="str">
        <f t="shared" si="78"/>
        <v/>
      </c>
      <c r="C739" s="40" t="str">
        <f t="shared" si="79"/>
        <v/>
      </c>
      <c r="D739" s="66" t="str">
        <f t="shared" si="80"/>
        <v/>
      </c>
      <c r="E739" s="40" t="str">
        <f t="shared" si="81"/>
        <v/>
      </c>
      <c r="F739" s="40" t="str">
        <f t="shared" si="82"/>
        <v/>
      </c>
      <c r="G739" s="40" t="str">
        <f t="shared" si="83"/>
        <v/>
      </c>
    </row>
    <row r="740" spans="1:7" x14ac:dyDescent="0.2">
      <c r="A740" s="38" t="str">
        <f t="shared" si="77"/>
        <v/>
      </c>
      <c r="B740" s="39" t="str">
        <f t="shared" si="78"/>
        <v/>
      </c>
      <c r="C740" s="40" t="str">
        <f t="shared" si="79"/>
        <v/>
      </c>
      <c r="D740" s="66" t="str">
        <f t="shared" si="80"/>
        <v/>
      </c>
      <c r="E740" s="40" t="str">
        <f t="shared" si="81"/>
        <v/>
      </c>
      <c r="F740" s="40" t="str">
        <f t="shared" si="82"/>
        <v/>
      </c>
      <c r="G740" s="40" t="str">
        <f t="shared" si="83"/>
        <v/>
      </c>
    </row>
    <row r="741" spans="1:7" x14ac:dyDescent="0.2">
      <c r="A741" s="38" t="str">
        <f t="shared" si="77"/>
        <v/>
      </c>
      <c r="B741" s="39" t="str">
        <f t="shared" si="78"/>
        <v/>
      </c>
      <c r="C741" s="40" t="str">
        <f t="shared" si="79"/>
        <v/>
      </c>
      <c r="D741" s="66" t="str">
        <f t="shared" si="80"/>
        <v/>
      </c>
      <c r="E741" s="40" t="str">
        <f t="shared" si="81"/>
        <v/>
      </c>
      <c r="F741" s="40" t="str">
        <f t="shared" si="82"/>
        <v/>
      </c>
      <c r="G741" s="40" t="str">
        <f t="shared" si="83"/>
        <v/>
      </c>
    </row>
    <row r="742" spans="1:7" x14ac:dyDescent="0.2">
      <c r="A742" s="38" t="str">
        <f t="shared" si="77"/>
        <v/>
      </c>
      <c r="B742" s="39" t="str">
        <f t="shared" si="78"/>
        <v/>
      </c>
      <c r="C742" s="40" t="str">
        <f t="shared" si="79"/>
        <v/>
      </c>
      <c r="D742" s="66" t="str">
        <f t="shared" si="80"/>
        <v/>
      </c>
      <c r="E742" s="40" t="str">
        <f t="shared" si="81"/>
        <v/>
      </c>
      <c r="F742" s="40" t="str">
        <f t="shared" si="82"/>
        <v/>
      </c>
      <c r="G742" s="40" t="str">
        <f t="shared" si="83"/>
        <v/>
      </c>
    </row>
    <row r="743" spans="1:7" x14ac:dyDescent="0.2">
      <c r="A743" s="38" t="str">
        <f t="shared" si="77"/>
        <v/>
      </c>
      <c r="B743" s="39" t="str">
        <f t="shared" si="78"/>
        <v/>
      </c>
      <c r="C743" s="40" t="str">
        <f t="shared" si="79"/>
        <v/>
      </c>
      <c r="D743" s="66" t="str">
        <f t="shared" si="80"/>
        <v/>
      </c>
      <c r="E743" s="40" t="str">
        <f t="shared" si="81"/>
        <v/>
      </c>
      <c r="F743" s="40" t="str">
        <f t="shared" si="82"/>
        <v/>
      </c>
      <c r="G743" s="40" t="str">
        <f t="shared" si="83"/>
        <v/>
      </c>
    </row>
    <row r="744" spans="1:7" x14ac:dyDescent="0.2">
      <c r="A744" s="38" t="str">
        <f t="shared" si="77"/>
        <v/>
      </c>
      <c r="B744" s="39" t="str">
        <f t="shared" si="78"/>
        <v/>
      </c>
      <c r="C744" s="40" t="str">
        <f t="shared" si="79"/>
        <v/>
      </c>
      <c r="D744" s="66" t="str">
        <f t="shared" si="80"/>
        <v/>
      </c>
      <c r="E744" s="40" t="str">
        <f t="shared" si="81"/>
        <v/>
      </c>
      <c r="F744" s="40" t="str">
        <f t="shared" si="82"/>
        <v/>
      </c>
      <c r="G744" s="40" t="str">
        <f t="shared" si="83"/>
        <v/>
      </c>
    </row>
    <row r="745" spans="1:7" x14ac:dyDescent="0.2">
      <c r="A745" s="38" t="str">
        <f t="shared" si="77"/>
        <v/>
      </c>
      <c r="B745" s="39" t="str">
        <f t="shared" si="78"/>
        <v/>
      </c>
      <c r="C745" s="40" t="str">
        <f t="shared" si="79"/>
        <v/>
      </c>
      <c r="D745" s="66" t="str">
        <f t="shared" si="80"/>
        <v/>
      </c>
      <c r="E745" s="40" t="str">
        <f t="shared" si="81"/>
        <v/>
      </c>
      <c r="F745" s="40" t="str">
        <f t="shared" si="82"/>
        <v/>
      </c>
      <c r="G745" s="40" t="str">
        <f t="shared" si="83"/>
        <v/>
      </c>
    </row>
    <row r="746" spans="1:7" x14ac:dyDescent="0.2">
      <c r="A746" s="38" t="str">
        <f t="shared" si="77"/>
        <v/>
      </c>
      <c r="B746" s="39" t="str">
        <f t="shared" si="78"/>
        <v/>
      </c>
      <c r="C746" s="40" t="str">
        <f t="shared" si="79"/>
        <v/>
      </c>
      <c r="D746" s="66" t="str">
        <f t="shared" si="80"/>
        <v/>
      </c>
      <c r="E746" s="40" t="str">
        <f t="shared" si="81"/>
        <v/>
      </c>
      <c r="F746" s="40" t="str">
        <f t="shared" si="82"/>
        <v/>
      </c>
      <c r="G746" s="40" t="str">
        <f t="shared" si="83"/>
        <v/>
      </c>
    </row>
    <row r="747" spans="1:7" x14ac:dyDescent="0.2">
      <c r="A747" s="38" t="str">
        <f t="shared" si="77"/>
        <v/>
      </c>
      <c r="B747" s="39" t="str">
        <f t="shared" si="78"/>
        <v/>
      </c>
      <c r="C747" s="40" t="str">
        <f t="shared" si="79"/>
        <v/>
      </c>
      <c r="D747" s="66" t="str">
        <f t="shared" si="80"/>
        <v/>
      </c>
      <c r="E747" s="40" t="str">
        <f t="shared" si="81"/>
        <v/>
      </c>
      <c r="F747" s="40" t="str">
        <f t="shared" si="82"/>
        <v/>
      </c>
      <c r="G747" s="40" t="str">
        <f t="shared" si="83"/>
        <v/>
      </c>
    </row>
    <row r="748" spans="1:7" x14ac:dyDescent="0.2">
      <c r="A748" s="38" t="str">
        <f t="shared" si="77"/>
        <v/>
      </c>
      <c r="B748" s="39" t="str">
        <f t="shared" si="78"/>
        <v/>
      </c>
      <c r="C748" s="40" t="str">
        <f t="shared" si="79"/>
        <v/>
      </c>
      <c r="D748" s="66" t="str">
        <f t="shared" si="80"/>
        <v/>
      </c>
      <c r="E748" s="40" t="str">
        <f t="shared" si="81"/>
        <v/>
      </c>
      <c r="F748" s="40" t="str">
        <f t="shared" si="82"/>
        <v/>
      </c>
      <c r="G748" s="40" t="str">
        <f t="shared" si="83"/>
        <v/>
      </c>
    </row>
    <row r="749" spans="1:7" x14ac:dyDescent="0.2">
      <c r="A749" s="38" t="str">
        <f t="shared" si="77"/>
        <v/>
      </c>
      <c r="B749" s="39" t="str">
        <f t="shared" si="78"/>
        <v/>
      </c>
      <c r="C749" s="40" t="str">
        <f t="shared" si="79"/>
        <v/>
      </c>
      <c r="D749" s="66" t="str">
        <f t="shared" si="80"/>
        <v/>
      </c>
      <c r="E749" s="40" t="str">
        <f t="shared" si="81"/>
        <v/>
      </c>
      <c r="F749" s="40" t="str">
        <f t="shared" si="82"/>
        <v/>
      </c>
      <c r="G749" s="40" t="str">
        <f t="shared" si="83"/>
        <v/>
      </c>
    </row>
    <row r="750" spans="1:7" x14ac:dyDescent="0.2">
      <c r="A750" s="38" t="str">
        <f t="shared" si="77"/>
        <v/>
      </c>
      <c r="B750" s="39" t="str">
        <f t="shared" si="78"/>
        <v/>
      </c>
      <c r="C750" s="40" t="str">
        <f t="shared" si="79"/>
        <v/>
      </c>
      <c r="D750" s="66" t="str">
        <f t="shared" si="80"/>
        <v/>
      </c>
      <c r="E750" s="40" t="str">
        <f t="shared" si="81"/>
        <v/>
      </c>
      <c r="F750" s="40" t="str">
        <f t="shared" si="82"/>
        <v/>
      </c>
      <c r="G750" s="40" t="str">
        <f t="shared" si="83"/>
        <v/>
      </c>
    </row>
    <row r="751" spans="1:7" x14ac:dyDescent="0.2">
      <c r="A751" s="38" t="str">
        <f t="shared" si="77"/>
        <v/>
      </c>
      <c r="B751" s="39" t="str">
        <f t="shared" si="78"/>
        <v/>
      </c>
      <c r="C751" s="40" t="str">
        <f t="shared" si="79"/>
        <v/>
      </c>
      <c r="D751" s="66" t="str">
        <f t="shared" si="80"/>
        <v/>
      </c>
      <c r="E751" s="40" t="str">
        <f t="shared" si="81"/>
        <v/>
      </c>
      <c r="F751" s="40" t="str">
        <f t="shared" si="82"/>
        <v/>
      </c>
      <c r="G751" s="40" t="str">
        <f t="shared" si="83"/>
        <v/>
      </c>
    </row>
    <row r="752" spans="1:7" x14ac:dyDescent="0.2">
      <c r="A752" s="38" t="str">
        <f t="shared" si="77"/>
        <v/>
      </c>
      <c r="B752" s="39" t="str">
        <f t="shared" si="78"/>
        <v/>
      </c>
      <c r="C752" s="40" t="str">
        <f t="shared" si="79"/>
        <v/>
      </c>
      <c r="D752" s="66" t="str">
        <f t="shared" si="80"/>
        <v/>
      </c>
      <c r="E752" s="40" t="str">
        <f t="shared" si="81"/>
        <v/>
      </c>
      <c r="F752" s="40" t="str">
        <f t="shared" si="82"/>
        <v/>
      </c>
      <c r="G752" s="40" t="str">
        <f t="shared" si="83"/>
        <v/>
      </c>
    </row>
    <row r="753" spans="1:7" x14ac:dyDescent="0.2">
      <c r="A753" s="38" t="str">
        <f t="shared" si="77"/>
        <v/>
      </c>
      <c r="B753" s="39" t="str">
        <f t="shared" si="78"/>
        <v/>
      </c>
      <c r="C753" s="40" t="str">
        <f t="shared" si="79"/>
        <v/>
      </c>
      <c r="D753" s="66" t="str">
        <f t="shared" si="80"/>
        <v/>
      </c>
      <c r="E753" s="40" t="str">
        <f t="shared" si="81"/>
        <v/>
      </c>
      <c r="F753" s="40" t="str">
        <f t="shared" si="82"/>
        <v/>
      </c>
      <c r="G753" s="40" t="str">
        <f t="shared" si="83"/>
        <v/>
      </c>
    </row>
    <row r="754" spans="1:7" x14ac:dyDescent="0.2">
      <c r="A754" s="38" t="str">
        <f t="shared" si="77"/>
        <v/>
      </c>
      <c r="B754" s="39" t="str">
        <f t="shared" si="78"/>
        <v/>
      </c>
      <c r="C754" s="40" t="str">
        <f t="shared" si="79"/>
        <v/>
      </c>
      <c r="D754" s="66" t="str">
        <f t="shared" si="80"/>
        <v/>
      </c>
      <c r="E754" s="40" t="str">
        <f t="shared" si="81"/>
        <v/>
      </c>
      <c r="F754" s="40" t="str">
        <f t="shared" si="82"/>
        <v/>
      </c>
      <c r="G754" s="40" t="str">
        <f t="shared" si="83"/>
        <v/>
      </c>
    </row>
    <row r="755" spans="1:7" x14ac:dyDescent="0.2">
      <c r="A755" s="38" t="str">
        <f t="shared" si="77"/>
        <v/>
      </c>
      <c r="B755" s="39" t="str">
        <f t="shared" si="78"/>
        <v/>
      </c>
      <c r="C755" s="40" t="str">
        <f t="shared" si="79"/>
        <v/>
      </c>
      <c r="D755" s="66" t="str">
        <f t="shared" si="80"/>
        <v/>
      </c>
      <c r="E755" s="40" t="str">
        <f t="shared" si="81"/>
        <v/>
      </c>
      <c r="F755" s="40" t="str">
        <f t="shared" si="82"/>
        <v/>
      </c>
      <c r="G755" s="40" t="str">
        <f t="shared" si="83"/>
        <v/>
      </c>
    </row>
    <row r="756" spans="1:7" x14ac:dyDescent="0.2">
      <c r="A756" s="38" t="str">
        <f t="shared" si="77"/>
        <v/>
      </c>
      <c r="B756" s="39" t="str">
        <f t="shared" si="78"/>
        <v/>
      </c>
      <c r="C756" s="40" t="str">
        <f t="shared" si="79"/>
        <v/>
      </c>
      <c r="D756" s="66" t="str">
        <f t="shared" si="80"/>
        <v/>
      </c>
      <c r="E756" s="40" t="str">
        <f t="shared" si="81"/>
        <v/>
      </c>
      <c r="F756" s="40" t="str">
        <f t="shared" si="82"/>
        <v/>
      </c>
      <c r="G756" s="40" t="str">
        <f t="shared" si="83"/>
        <v/>
      </c>
    </row>
    <row r="757" spans="1:7" x14ac:dyDescent="0.2">
      <c r="A757" s="38" t="str">
        <f t="shared" si="77"/>
        <v/>
      </c>
      <c r="B757" s="39" t="str">
        <f t="shared" si="78"/>
        <v/>
      </c>
      <c r="C757" s="40" t="str">
        <f t="shared" si="79"/>
        <v/>
      </c>
      <c r="D757" s="66" t="str">
        <f t="shared" si="80"/>
        <v/>
      </c>
      <c r="E757" s="40" t="str">
        <f t="shared" si="81"/>
        <v/>
      </c>
      <c r="F757" s="40" t="str">
        <f t="shared" si="82"/>
        <v/>
      </c>
      <c r="G757" s="40" t="str">
        <f t="shared" si="83"/>
        <v/>
      </c>
    </row>
    <row r="758" spans="1:7" x14ac:dyDescent="0.2">
      <c r="A758" s="38" t="str">
        <f t="shared" si="77"/>
        <v/>
      </c>
      <c r="B758" s="39" t="str">
        <f t="shared" si="78"/>
        <v/>
      </c>
      <c r="C758" s="40" t="str">
        <f t="shared" si="79"/>
        <v/>
      </c>
      <c r="D758" s="66" t="str">
        <f t="shared" si="80"/>
        <v/>
      </c>
      <c r="E758" s="40" t="str">
        <f t="shared" si="81"/>
        <v/>
      </c>
      <c r="F758" s="40" t="str">
        <f t="shared" si="82"/>
        <v/>
      </c>
      <c r="G758" s="40" t="str">
        <f t="shared" si="83"/>
        <v/>
      </c>
    </row>
    <row r="759" spans="1:7" x14ac:dyDescent="0.2">
      <c r="A759" s="38" t="str">
        <f t="shared" si="77"/>
        <v/>
      </c>
      <c r="B759" s="39" t="str">
        <f t="shared" si="78"/>
        <v/>
      </c>
      <c r="C759" s="40" t="str">
        <f t="shared" si="79"/>
        <v/>
      </c>
      <c r="D759" s="66" t="str">
        <f t="shared" si="80"/>
        <v/>
      </c>
      <c r="E759" s="40" t="str">
        <f t="shared" si="81"/>
        <v/>
      </c>
      <c r="F759" s="40" t="str">
        <f t="shared" si="82"/>
        <v/>
      </c>
      <c r="G759" s="40" t="str">
        <f t="shared" si="83"/>
        <v/>
      </c>
    </row>
    <row r="760" spans="1:7" x14ac:dyDescent="0.2">
      <c r="A760" s="38" t="str">
        <f t="shared" si="77"/>
        <v/>
      </c>
      <c r="B760" s="39" t="str">
        <f t="shared" si="78"/>
        <v/>
      </c>
      <c r="C760" s="40" t="str">
        <f t="shared" si="79"/>
        <v/>
      </c>
      <c r="D760" s="66" t="str">
        <f t="shared" si="80"/>
        <v/>
      </c>
      <c r="E760" s="40" t="str">
        <f t="shared" si="81"/>
        <v/>
      </c>
      <c r="F760" s="40" t="str">
        <f t="shared" si="82"/>
        <v/>
      </c>
      <c r="G760" s="40" t="str">
        <f t="shared" si="83"/>
        <v/>
      </c>
    </row>
    <row r="761" spans="1:7" x14ac:dyDescent="0.2">
      <c r="A761" s="38" t="str">
        <f t="shared" si="77"/>
        <v/>
      </c>
      <c r="B761" s="39" t="str">
        <f t="shared" si="78"/>
        <v/>
      </c>
      <c r="C761" s="40" t="str">
        <f t="shared" si="79"/>
        <v/>
      </c>
      <c r="D761" s="66" t="str">
        <f t="shared" si="80"/>
        <v/>
      </c>
      <c r="E761" s="40" t="str">
        <f t="shared" si="81"/>
        <v/>
      </c>
      <c r="F761" s="40" t="str">
        <f t="shared" si="82"/>
        <v/>
      </c>
      <c r="G761" s="40" t="str">
        <f t="shared" si="83"/>
        <v/>
      </c>
    </row>
    <row r="762" spans="1:7" x14ac:dyDescent="0.2">
      <c r="A762" s="38" t="str">
        <f t="shared" si="77"/>
        <v/>
      </c>
      <c r="B762" s="39" t="str">
        <f t="shared" si="78"/>
        <v/>
      </c>
      <c r="C762" s="40" t="str">
        <f t="shared" si="79"/>
        <v/>
      </c>
      <c r="D762" s="66" t="str">
        <f t="shared" si="80"/>
        <v/>
      </c>
      <c r="E762" s="40" t="str">
        <f t="shared" si="81"/>
        <v/>
      </c>
      <c r="F762" s="40" t="str">
        <f t="shared" si="82"/>
        <v/>
      </c>
      <c r="G762" s="40" t="str">
        <f t="shared" si="83"/>
        <v/>
      </c>
    </row>
    <row r="763" spans="1:7" x14ac:dyDescent="0.2">
      <c r="A763" s="38" t="str">
        <f t="shared" si="77"/>
        <v/>
      </c>
      <c r="B763" s="39" t="str">
        <f t="shared" si="78"/>
        <v/>
      </c>
      <c r="C763" s="40" t="str">
        <f t="shared" si="79"/>
        <v/>
      </c>
      <c r="D763" s="66" t="str">
        <f t="shared" si="80"/>
        <v/>
      </c>
      <c r="E763" s="40" t="str">
        <f t="shared" si="81"/>
        <v/>
      </c>
      <c r="F763" s="40" t="str">
        <f t="shared" si="82"/>
        <v/>
      </c>
      <c r="G763" s="40" t="str">
        <f t="shared" si="83"/>
        <v/>
      </c>
    </row>
    <row r="764" spans="1:7" x14ac:dyDescent="0.2">
      <c r="A764" s="38" t="str">
        <f t="shared" si="77"/>
        <v/>
      </c>
      <c r="B764" s="39" t="str">
        <f t="shared" si="78"/>
        <v/>
      </c>
      <c r="C764" s="40" t="str">
        <f t="shared" si="79"/>
        <v/>
      </c>
      <c r="D764" s="66" t="str">
        <f t="shared" si="80"/>
        <v/>
      </c>
      <c r="E764" s="40" t="str">
        <f t="shared" si="81"/>
        <v/>
      </c>
      <c r="F764" s="40" t="str">
        <f t="shared" si="82"/>
        <v/>
      </c>
      <c r="G764" s="40" t="str">
        <f t="shared" si="83"/>
        <v/>
      </c>
    </row>
    <row r="765" spans="1:7" x14ac:dyDescent="0.2">
      <c r="A765" s="38" t="str">
        <f t="shared" si="77"/>
        <v/>
      </c>
      <c r="B765" s="39" t="str">
        <f t="shared" si="78"/>
        <v/>
      </c>
      <c r="C765" s="40" t="str">
        <f t="shared" si="79"/>
        <v/>
      </c>
      <c r="D765" s="66" t="str">
        <f t="shared" si="80"/>
        <v/>
      </c>
      <c r="E765" s="40" t="str">
        <f t="shared" si="81"/>
        <v/>
      </c>
      <c r="F765" s="40" t="str">
        <f t="shared" si="82"/>
        <v/>
      </c>
      <c r="G765" s="40" t="str">
        <f t="shared" si="83"/>
        <v/>
      </c>
    </row>
    <row r="766" spans="1:7" x14ac:dyDescent="0.2">
      <c r="A766" s="38" t="str">
        <f t="shared" si="77"/>
        <v/>
      </c>
      <c r="B766" s="39" t="str">
        <f t="shared" si="78"/>
        <v/>
      </c>
      <c r="C766" s="40" t="str">
        <f t="shared" si="79"/>
        <v/>
      </c>
      <c r="D766" s="66" t="str">
        <f t="shared" si="80"/>
        <v/>
      </c>
      <c r="E766" s="40" t="str">
        <f t="shared" si="81"/>
        <v/>
      </c>
      <c r="F766" s="40" t="str">
        <f t="shared" si="82"/>
        <v/>
      </c>
      <c r="G766" s="40" t="str">
        <f t="shared" si="83"/>
        <v/>
      </c>
    </row>
    <row r="767" spans="1:7" x14ac:dyDescent="0.2">
      <c r="A767" s="38" t="str">
        <f t="shared" si="77"/>
        <v/>
      </c>
      <c r="B767" s="39" t="str">
        <f t="shared" si="78"/>
        <v/>
      </c>
      <c r="C767" s="40" t="str">
        <f t="shared" si="79"/>
        <v/>
      </c>
      <c r="D767" s="66" t="str">
        <f t="shared" si="80"/>
        <v/>
      </c>
      <c r="E767" s="40" t="str">
        <f t="shared" si="81"/>
        <v/>
      </c>
      <c r="F767" s="40" t="str">
        <f t="shared" si="82"/>
        <v/>
      </c>
      <c r="G767" s="40" t="str">
        <f t="shared" si="83"/>
        <v/>
      </c>
    </row>
    <row r="768" spans="1:7" x14ac:dyDescent="0.2">
      <c r="A768" s="38" t="str">
        <f t="shared" si="77"/>
        <v/>
      </c>
      <c r="B768" s="39" t="str">
        <f t="shared" si="78"/>
        <v/>
      </c>
      <c r="C768" s="40" t="str">
        <f t="shared" si="79"/>
        <v/>
      </c>
      <c r="D768" s="66" t="str">
        <f t="shared" si="80"/>
        <v/>
      </c>
      <c r="E768" s="40" t="str">
        <f t="shared" si="81"/>
        <v/>
      </c>
      <c r="F768" s="40" t="str">
        <f t="shared" si="82"/>
        <v/>
      </c>
      <c r="G768" s="40" t="str">
        <f t="shared" si="83"/>
        <v/>
      </c>
    </row>
    <row r="769" spans="1:7" x14ac:dyDescent="0.2">
      <c r="A769" s="38" t="str">
        <f t="shared" si="77"/>
        <v/>
      </c>
      <c r="B769" s="39" t="str">
        <f t="shared" si="78"/>
        <v/>
      </c>
      <c r="C769" s="40" t="str">
        <f t="shared" si="79"/>
        <v/>
      </c>
      <c r="D769" s="66" t="str">
        <f t="shared" si="80"/>
        <v/>
      </c>
      <c r="E769" s="40" t="str">
        <f t="shared" si="81"/>
        <v/>
      </c>
      <c r="F769" s="40" t="str">
        <f t="shared" si="82"/>
        <v/>
      </c>
      <c r="G769" s="40" t="str">
        <f t="shared" si="83"/>
        <v/>
      </c>
    </row>
    <row r="770" spans="1:7" x14ac:dyDescent="0.2">
      <c r="A770" s="38" t="str">
        <f t="shared" si="77"/>
        <v/>
      </c>
      <c r="B770" s="39" t="str">
        <f t="shared" si="78"/>
        <v/>
      </c>
      <c r="C770" s="40" t="str">
        <f t="shared" si="79"/>
        <v/>
      </c>
      <c r="D770" s="66" t="str">
        <f t="shared" si="80"/>
        <v/>
      </c>
      <c r="E770" s="40" t="str">
        <f t="shared" si="81"/>
        <v/>
      </c>
      <c r="F770" s="40" t="str">
        <f t="shared" si="82"/>
        <v/>
      </c>
      <c r="G770" s="40" t="str">
        <f t="shared" si="83"/>
        <v/>
      </c>
    </row>
    <row r="771" spans="1:7" x14ac:dyDescent="0.2">
      <c r="A771" s="38" t="str">
        <f t="shared" si="77"/>
        <v/>
      </c>
      <c r="B771" s="39" t="str">
        <f t="shared" si="78"/>
        <v/>
      </c>
      <c r="C771" s="40" t="str">
        <f t="shared" si="79"/>
        <v/>
      </c>
      <c r="D771" s="66" t="str">
        <f t="shared" si="80"/>
        <v/>
      </c>
      <c r="E771" s="40" t="str">
        <f t="shared" si="81"/>
        <v/>
      </c>
      <c r="F771" s="40" t="str">
        <f t="shared" si="82"/>
        <v/>
      </c>
      <c r="G771" s="40" t="str">
        <f t="shared" si="83"/>
        <v/>
      </c>
    </row>
    <row r="772" spans="1:7" x14ac:dyDescent="0.2">
      <c r="A772" s="38" t="str">
        <f t="shared" si="77"/>
        <v/>
      </c>
      <c r="B772" s="39" t="str">
        <f t="shared" si="78"/>
        <v/>
      </c>
      <c r="C772" s="40" t="str">
        <f t="shared" si="79"/>
        <v/>
      </c>
      <c r="D772" s="66" t="str">
        <f t="shared" si="80"/>
        <v/>
      </c>
      <c r="E772" s="40" t="str">
        <f t="shared" si="81"/>
        <v/>
      </c>
      <c r="F772" s="40" t="str">
        <f t="shared" si="82"/>
        <v/>
      </c>
      <c r="G772" s="40" t="str">
        <f t="shared" si="83"/>
        <v/>
      </c>
    </row>
    <row r="773" spans="1:7" x14ac:dyDescent="0.2">
      <c r="A773" s="38" t="str">
        <f t="shared" si="77"/>
        <v/>
      </c>
      <c r="B773" s="39" t="str">
        <f t="shared" si="78"/>
        <v/>
      </c>
      <c r="C773" s="40" t="str">
        <f t="shared" si="79"/>
        <v/>
      </c>
      <c r="D773" s="66" t="str">
        <f t="shared" si="80"/>
        <v/>
      </c>
      <c r="E773" s="40" t="str">
        <f t="shared" si="81"/>
        <v/>
      </c>
      <c r="F773" s="40" t="str">
        <f t="shared" si="82"/>
        <v/>
      </c>
      <c r="G773" s="40" t="str">
        <f t="shared" si="83"/>
        <v/>
      </c>
    </row>
    <row r="774" spans="1:7" x14ac:dyDescent="0.2">
      <c r="A774" s="38" t="str">
        <f t="shared" si="77"/>
        <v/>
      </c>
      <c r="B774" s="39" t="str">
        <f t="shared" si="78"/>
        <v/>
      </c>
      <c r="C774" s="40" t="str">
        <f t="shared" si="79"/>
        <v/>
      </c>
      <c r="D774" s="66" t="str">
        <f t="shared" si="80"/>
        <v/>
      </c>
      <c r="E774" s="40" t="str">
        <f t="shared" si="81"/>
        <v/>
      </c>
      <c r="F774" s="40" t="str">
        <f t="shared" si="82"/>
        <v/>
      </c>
      <c r="G774" s="40" t="str">
        <f t="shared" si="83"/>
        <v/>
      </c>
    </row>
    <row r="775" spans="1:7" x14ac:dyDescent="0.2">
      <c r="A775" s="38" t="str">
        <f t="shared" si="77"/>
        <v/>
      </c>
      <c r="B775" s="39" t="str">
        <f t="shared" si="78"/>
        <v/>
      </c>
      <c r="C775" s="40" t="str">
        <f t="shared" si="79"/>
        <v/>
      </c>
      <c r="D775" s="66" t="str">
        <f t="shared" si="80"/>
        <v/>
      </c>
      <c r="E775" s="40" t="str">
        <f t="shared" si="81"/>
        <v/>
      </c>
      <c r="F775" s="40" t="str">
        <f t="shared" si="82"/>
        <v/>
      </c>
      <c r="G775" s="40" t="str">
        <f t="shared" si="83"/>
        <v/>
      </c>
    </row>
    <row r="776" spans="1:7" x14ac:dyDescent="0.2">
      <c r="A776" s="38" t="str">
        <f t="shared" si="77"/>
        <v/>
      </c>
      <c r="B776" s="39" t="str">
        <f t="shared" si="78"/>
        <v/>
      </c>
      <c r="C776" s="40" t="str">
        <f t="shared" si="79"/>
        <v/>
      </c>
      <c r="D776" s="66" t="str">
        <f t="shared" si="80"/>
        <v/>
      </c>
      <c r="E776" s="40" t="str">
        <f t="shared" si="81"/>
        <v/>
      </c>
      <c r="F776" s="40" t="str">
        <f t="shared" si="82"/>
        <v/>
      </c>
      <c r="G776" s="40" t="str">
        <f t="shared" si="83"/>
        <v/>
      </c>
    </row>
    <row r="777" spans="1:7" x14ac:dyDescent="0.2">
      <c r="A777" s="38" t="str">
        <f t="shared" si="77"/>
        <v/>
      </c>
      <c r="B777" s="39" t="str">
        <f t="shared" si="78"/>
        <v/>
      </c>
      <c r="C777" s="40" t="str">
        <f t="shared" si="79"/>
        <v/>
      </c>
      <c r="D777" s="66" t="str">
        <f t="shared" si="80"/>
        <v/>
      </c>
      <c r="E777" s="40" t="str">
        <f t="shared" si="81"/>
        <v/>
      </c>
      <c r="F777" s="40" t="str">
        <f t="shared" si="82"/>
        <v/>
      </c>
      <c r="G777" s="40" t="str">
        <f t="shared" si="83"/>
        <v/>
      </c>
    </row>
    <row r="778" spans="1:7" x14ac:dyDescent="0.2">
      <c r="A778" s="38" t="str">
        <f t="shared" si="77"/>
        <v/>
      </c>
      <c r="B778" s="39" t="str">
        <f t="shared" si="78"/>
        <v/>
      </c>
      <c r="C778" s="40" t="str">
        <f t="shared" si="79"/>
        <v/>
      </c>
      <c r="D778" s="66" t="str">
        <f t="shared" si="80"/>
        <v/>
      </c>
      <c r="E778" s="40" t="str">
        <f t="shared" si="81"/>
        <v/>
      </c>
      <c r="F778" s="40" t="str">
        <f t="shared" si="82"/>
        <v/>
      </c>
      <c r="G778" s="40" t="str">
        <f t="shared" si="83"/>
        <v/>
      </c>
    </row>
    <row r="779" spans="1:7" x14ac:dyDescent="0.2">
      <c r="A779" s="38" t="str">
        <f t="shared" si="77"/>
        <v/>
      </c>
      <c r="B779" s="39" t="str">
        <f t="shared" si="78"/>
        <v/>
      </c>
      <c r="C779" s="40" t="str">
        <f t="shared" si="79"/>
        <v/>
      </c>
      <c r="D779" s="66" t="str">
        <f t="shared" si="80"/>
        <v/>
      </c>
      <c r="E779" s="40" t="str">
        <f t="shared" si="81"/>
        <v/>
      </c>
      <c r="F779" s="40" t="str">
        <f t="shared" si="82"/>
        <v/>
      </c>
      <c r="G779" s="40" t="str">
        <f t="shared" si="83"/>
        <v/>
      </c>
    </row>
    <row r="780" spans="1:7" x14ac:dyDescent="0.2">
      <c r="A780" s="38" t="str">
        <f t="shared" si="77"/>
        <v/>
      </c>
      <c r="B780" s="39" t="str">
        <f t="shared" si="78"/>
        <v/>
      </c>
      <c r="C780" s="40" t="str">
        <f t="shared" si="79"/>
        <v/>
      </c>
      <c r="D780" s="66" t="str">
        <f t="shared" si="80"/>
        <v/>
      </c>
      <c r="E780" s="40" t="str">
        <f t="shared" si="81"/>
        <v/>
      </c>
      <c r="F780" s="40" t="str">
        <f t="shared" si="82"/>
        <v/>
      </c>
      <c r="G780" s="40" t="str">
        <f t="shared" si="83"/>
        <v/>
      </c>
    </row>
    <row r="781" spans="1:7" x14ac:dyDescent="0.2">
      <c r="A781" s="38" t="str">
        <f t="shared" si="77"/>
        <v/>
      </c>
      <c r="B781" s="39" t="str">
        <f t="shared" si="78"/>
        <v/>
      </c>
      <c r="C781" s="40" t="str">
        <f t="shared" si="79"/>
        <v/>
      </c>
      <c r="D781" s="66" t="str">
        <f t="shared" si="80"/>
        <v/>
      </c>
      <c r="E781" s="40" t="str">
        <f t="shared" si="81"/>
        <v/>
      </c>
      <c r="F781" s="40" t="str">
        <f t="shared" si="82"/>
        <v/>
      </c>
      <c r="G781" s="40" t="str">
        <f t="shared" si="83"/>
        <v/>
      </c>
    </row>
    <row r="782" spans="1:7" x14ac:dyDescent="0.2">
      <c r="A782" s="38" t="str">
        <f t="shared" si="77"/>
        <v/>
      </c>
      <c r="B782" s="39" t="str">
        <f t="shared" si="78"/>
        <v/>
      </c>
      <c r="C782" s="40" t="str">
        <f t="shared" si="79"/>
        <v/>
      </c>
      <c r="D782" s="66" t="str">
        <f t="shared" si="80"/>
        <v/>
      </c>
      <c r="E782" s="40" t="str">
        <f t="shared" si="81"/>
        <v/>
      </c>
      <c r="F782" s="40" t="str">
        <f t="shared" si="82"/>
        <v/>
      </c>
      <c r="G782" s="40" t="str">
        <f t="shared" si="83"/>
        <v/>
      </c>
    </row>
    <row r="783" spans="1:7" x14ac:dyDescent="0.2">
      <c r="A783" s="38" t="str">
        <f t="shared" si="77"/>
        <v/>
      </c>
      <c r="B783" s="39" t="str">
        <f t="shared" si="78"/>
        <v/>
      </c>
      <c r="C783" s="40" t="str">
        <f t="shared" si="79"/>
        <v/>
      </c>
      <c r="D783" s="66" t="str">
        <f t="shared" si="80"/>
        <v/>
      </c>
      <c r="E783" s="40" t="str">
        <f t="shared" si="81"/>
        <v/>
      </c>
      <c r="F783" s="40" t="str">
        <f t="shared" si="82"/>
        <v/>
      </c>
      <c r="G783" s="40" t="str">
        <f t="shared" si="83"/>
        <v/>
      </c>
    </row>
    <row r="784" spans="1:7" x14ac:dyDescent="0.2">
      <c r="A784" s="38" t="str">
        <f t="shared" si="77"/>
        <v/>
      </c>
      <c r="B784" s="39" t="str">
        <f t="shared" si="78"/>
        <v/>
      </c>
      <c r="C784" s="40" t="str">
        <f t="shared" si="79"/>
        <v/>
      </c>
      <c r="D784" s="66" t="str">
        <f t="shared" si="80"/>
        <v/>
      </c>
      <c r="E784" s="40" t="str">
        <f t="shared" si="81"/>
        <v/>
      </c>
      <c r="F784" s="40" t="str">
        <f t="shared" si="82"/>
        <v/>
      </c>
      <c r="G784" s="40" t="str">
        <f t="shared" si="83"/>
        <v/>
      </c>
    </row>
    <row r="785" spans="1:7" x14ac:dyDescent="0.2">
      <c r="A785" s="38" t="str">
        <f t="shared" si="77"/>
        <v/>
      </c>
      <c r="B785" s="39" t="str">
        <f t="shared" si="78"/>
        <v/>
      </c>
      <c r="C785" s="40" t="str">
        <f t="shared" si="79"/>
        <v/>
      </c>
      <c r="D785" s="66" t="str">
        <f t="shared" si="80"/>
        <v/>
      </c>
      <c r="E785" s="40" t="str">
        <f t="shared" si="81"/>
        <v/>
      </c>
      <c r="F785" s="40" t="str">
        <f t="shared" si="82"/>
        <v/>
      </c>
      <c r="G785" s="40" t="str">
        <f t="shared" si="83"/>
        <v/>
      </c>
    </row>
    <row r="786" spans="1:7" x14ac:dyDescent="0.2">
      <c r="A786" s="38" t="str">
        <f t="shared" si="77"/>
        <v/>
      </c>
      <c r="B786" s="39" t="str">
        <f t="shared" si="78"/>
        <v/>
      </c>
      <c r="C786" s="40" t="str">
        <f t="shared" si="79"/>
        <v/>
      </c>
      <c r="D786" s="66" t="str">
        <f t="shared" si="80"/>
        <v/>
      </c>
      <c r="E786" s="40" t="str">
        <f t="shared" si="81"/>
        <v/>
      </c>
      <c r="F786" s="40" t="str">
        <f t="shared" si="82"/>
        <v/>
      </c>
      <c r="G786" s="40" t="str">
        <f t="shared" si="83"/>
        <v/>
      </c>
    </row>
    <row r="787" spans="1:7" x14ac:dyDescent="0.2">
      <c r="A787" s="38" t="str">
        <f t="shared" si="77"/>
        <v/>
      </c>
      <c r="B787" s="39" t="str">
        <f t="shared" si="78"/>
        <v/>
      </c>
      <c r="C787" s="40" t="str">
        <f t="shared" si="79"/>
        <v/>
      </c>
      <c r="D787" s="66" t="str">
        <f t="shared" si="80"/>
        <v/>
      </c>
      <c r="E787" s="40" t="str">
        <f t="shared" si="81"/>
        <v/>
      </c>
      <c r="F787" s="40" t="str">
        <f t="shared" si="82"/>
        <v/>
      </c>
      <c r="G787" s="40" t="str">
        <f t="shared" si="83"/>
        <v/>
      </c>
    </row>
    <row r="788" spans="1:7" x14ac:dyDescent="0.2">
      <c r="A788" s="38" t="str">
        <f t="shared" si="77"/>
        <v/>
      </c>
      <c r="B788" s="39" t="str">
        <f t="shared" si="78"/>
        <v/>
      </c>
      <c r="C788" s="40" t="str">
        <f t="shared" si="79"/>
        <v/>
      </c>
      <c r="D788" s="66" t="str">
        <f t="shared" si="80"/>
        <v/>
      </c>
      <c r="E788" s="40" t="str">
        <f t="shared" si="81"/>
        <v/>
      </c>
      <c r="F788" s="40" t="str">
        <f t="shared" si="82"/>
        <v/>
      </c>
      <c r="G788" s="40" t="str">
        <f t="shared" si="83"/>
        <v/>
      </c>
    </row>
    <row r="789" spans="1:7" x14ac:dyDescent="0.2">
      <c r="A789" s="38" t="str">
        <f t="shared" si="77"/>
        <v/>
      </c>
      <c r="B789" s="39" t="str">
        <f t="shared" si="78"/>
        <v/>
      </c>
      <c r="C789" s="40" t="str">
        <f t="shared" si="79"/>
        <v/>
      </c>
      <c r="D789" s="66" t="str">
        <f t="shared" si="80"/>
        <v/>
      </c>
      <c r="E789" s="40" t="str">
        <f t="shared" si="81"/>
        <v/>
      </c>
      <c r="F789" s="40" t="str">
        <f t="shared" si="82"/>
        <v/>
      </c>
      <c r="G789" s="40" t="str">
        <f t="shared" si="83"/>
        <v/>
      </c>
    </row>
    <row r="790" spans="1:7" x14ac:dyDescent="0.2">
      <c r="A790" s="38" t="str">
        <f t="shared" ref="A790:A801" si="84">IF(G789="","",IF(roundOpt,IF(OR(A789&gt;=nper,ROUND(G789,2)&lt;=0),"",A789+1),IF(OR(A789&gt;=nper,G789&lt;=0),"",A789+1)))</f>
        <v/>
      </c>
      <c r="B790" s="39" t="str">
        <f t="shared" ref="B790:B801" si="85">IF(A790="","",IF(OR(periods_per_year=26,periods_per_year=52),IF(periods_per_year=26,IF(A790=1,fpdate,B789+14),IF(periods_per_year=52,IF(A790=1,fpdate,B789+7),"n/a")),IF(periods_per_year=24,DATE(YEAR(fpdate),MONTH(fpdate)+(A790-1)/2+IF(AND(DAY(fpdate)&gt;=15,MOD(A790,2)=0),1,0),IF(MOD(A790,2)=0,IF(DAY(fpdate)&gt;=15,DAY(fpdate)-14,DAY(fpdate)+14),DAY(fpdate))),IF(DAY(DATE(YEAR(fpdate),MONTH(fpdate)+(A790-1)*months_per_period,DAY(fpdate)))&lt;&gt;DAY(fpdate),DATE(YEAR(fpdate),MONTH(fpdate)+(A790-1)*months_per_period+1,0),DATE(YEAR(fpdate),MONTH(fpdate)+(A790-1)*months_per_period,DAY(fpdate))))))</f>
        <v/>
      </c>
      <c r="C790" s="40" t="str">
        <f t="shared" ref="C790:C801" si="86">IF(A790="","",IF(roundOpt,IF(OR(A790=nper,payment&gt;ROUND((1+rate)*G789,2)),ROUND((1+rate)*G789,2),payment),IF(OR(A790=nper,payment&gt;(1+rate)*G789),(1+rate)*G789,payment)))</f>
        <v/>
      </c>
      <c r="D790" s="66" t="str">
        <f t="shared" ref="D790:D801" si="87">C790</f>
        <v/>
      </c>
      <c r="E790" s="40" t="str">
        <f t="shared" si="81"/>
        <v/>
      </c>
      <c r="F790" s="40" t="str">
        <f t="shared" si="82"/>
        <v/>
      </c>
      <c r="G790" s="40" t="str">
        <f t="shared" si="83"/>
        <v/>
      </c>
    </row>
    <row r="791" spans="1:7" x14ac:dyDescent="0.2">
      <c r="A791" s="38" t="str">
        <f t="shared" si="84"/>
        <v/>
      </c>
      <c r="B791" s="39" t="str">
        <f t="shared" si="85"/>
        <v/>
      </c>
      <c r="C791" s="40" t="str">
        <f t="shared" si="86"/>
        <v/>
      </c>
      <c r="D791" s="66" t="str">
        <f t="shared" si="87"/>
        <v/>
      </c>
      <c r="E791" s="40" t="str">
        <f t="shared" ref="E791:E801" si="88">IF(A791="","",IF(AND(A791=1,pmtType=1),0,IF(roundOpt,ROUND(rate*G790,2),rate*G790)))</f>
        <v/>
      </c>
      <c r="F791" s="40" t="str">
        <f t="shared" ref="F791:F801" si="89">IF(A791="","",D791-E791)</f>
        <v/>
      </c>
      <c r="G791" s="40" t="str">
        <f t="shared" ref="G791:G801" si="90">IF(A791="","",G790-F791)</f>
        <v/>
      </c>
    </row>
    <row r="792" spans="1:7" x14ac:dyDescent="0.2">
      <c r="A792" s="38" t="str">
        <f t="shared" si="84"/>
        <v/>
      </c>
      <c r="B792" s="39" t="str">
        <f t="shared" si="85"/>
        <v/>
      </c>
      <c r="C792" s="40" t="str">
        <f t="shared" si="86"/>
        <v/>
      </c>
      <c r="D792" s="66" t="str">
        <f t="shared" si="87"/>
        <v/>
      </c>
      <c r="E792" s="40" t="str">
        <f t="shared" si="88"/>
        <v/>
      </c>
      <c r="F792" s="40" t="str">
        <f t="shared" si="89"/>
        <v/>
      </c>
      <c r="G792" s="40" t="str">
        <f t="shared" si="90"/>
        <v/>
      </c>
    </row>
    <row r="793" spans="1:7" x14ac:dyDescent="0.2">
      <c r="A793" s="38" t="str">
        <f t="shared" si="84"/>
        <v/>
      </c>
      <c r="B793" s="39" t="str">
        <f t="shared" si="85"/>
        <v/>
      </c>
      <c r="C793" s="40" t="str">
        <f t="shared" si="86"/>
        <v/>
      </c>
      <c r="D793" s="66" t="str">
        <f t="shared" si="87"/>
        <v/>
      </c>
      <c r="E793" s="40" t="str">
        <f t="shared" si="88"/>
        <v/>
      </c>
      <c r="F793" s="40" t="str">
        <f t="shared" si="89"/>
        <v/>
      </c>
      <c r="G793" s="40" t="str">
        <f t="shared" si="90"/>
        <v/>
      </c>
    </row>
    <row r="794" spans="1:7" x14ac:dyDescent="0.2">
      <c r="A794" s="38" t="str">
        <f t="shared" si="84"/>
        <v/>
      </c>
      <c r="B794" s="39" t="str">
        <f t="shared" si="85"/>
        <v/>
      </c>
      <c r="C794" s="40" t="str">
        <f t="shared" si="86"/>
        <v/>
      </c>
      <c r="D794" s="66" t="str">
        <f t="shared" si="87"/>
        <v/>
      </c>
      <c r="E794" s="40" t="str">
        <f t="shared" si="88"/>
        <v/>
      </c>
      <c r="F794" s="40" t="str">
        <f t="shared" si="89"/>
        <v/>
      </c>
      <c r="G794" s="40" t="str">
        <f t="shared" si="90"/>
        <v/>
      </c>
    </row>
    <row r="795" spans="1:7" x14ac:dyDescent="0.2">
      <c r="A795" s="38" t="str">
        <f t="shared" si="84"/>
        <v/>
      </c>
      <c r="B795" s="39" t="str">
        <f t="shared" si="85"/>
        <v/>
      </c>
      <c r="C795" s="40" t="str">
        <f t="shared" si="86"/>
        <v/>
      </c>
      <c r="D795" s="66" t="str">
        <f t="shared" si="87"/>
        <v/>
      </c>
      <c r="E795" s="40" t="str">
        <f t="shared" si="88"/>
        <v/>
      </c>
      <c r="F795" s="40" t="str">
        <f t="shared" si="89"/>
        <v/>
      </c>
      <c r="G795" s="40" t="str">
        <f t="shared" si="90"/>
        <v/>
      </c>
    </row>
    <row r="796" spans="1:7" x14ac:dyDescent="0.2">
      <c r="A796" s="38" t="str">
        <f t="shared" si="84"/>
        <v/>
      </c>
      <c r="B796" s="39" t="str">
        <f t="shared" si="85"/>
        <v/>
      </c>
      <c r="C796" s="40" t="str">
        <f t="shared" si="86"/>
        <v/>
      </c>
      <c r="D796" s="66" t="str">
        <f t="shared" si="87"/>
        <v/>
      </c>
      <c r="E796" s="40" t="str">
        <f t="shared" si="88"/>
        <v/>
      </c>
      <c r="F796" s="40" t="str">
        <f t="shared" si="89"/>
        <v/>
      </c>
      <c r="G796" s="40" t="str">
        <f t="shared" si="90"/>
        <v/>
      </c>
    </row>
    <row r="797" spans="1:7" x14ac:dyDescent="0.2">
      <c r="A797" s="38" t="str">
        <f t="shared" si="84"/>
        <v/>
      </c>
      <c r="B797" s="39" t="str">
        <f t="shared" si="85"/>
        <v/>
      </c>
      <c r="C797" s="40" t="str">
        <f t="shared" si="86"/>
        <v/>
      </c>
      <c r="D797" s="66" t="str">
        <f t="shared" si="87"/>
        <v/>
      </c>
      <c r="E797" s="40" t="str">
        <f t="shared" si="88"/>
        <v/>
      </c>
      <c r="F797" s="40" t="str">
        <f t="shared" si="89"/>
        <v/>
      </c>
      <c r="G797" s="40" t="str">
        <f t="shared" si="90"/>
        <v/>
      </c>
    </row>
    <row r="798" spans="1:7" x14ac:dyDescent="0.2">
      <c r="A798" s="38" t="str">
        <f t="shared" si="84"/>
        <v/>
      </c>
      <c r="B798" s="39" t="str">
        <f t="shared" si="85"/>
        <v/>
      </c>
      <c r="C798" s="40" t="str">
        <f t="shared" si="86"/>
        <v/>
      </c>
      <c r="D798" s="66" t="str">
        <f t="shared" si="87"/>
        <v/>
      </c>
      <c r="E798" s="40" t="str">
        <f t="shared" si="88"/>
        <v/>
      </c>
      <c r="F798" s="40" t="str">
        <f t="shared" si="89"/>
        <v/>
      </c>
      <c r="G798" s="40" t="str">
        <f t="shared" si="90"/>
        <v/>
      </c>
    </row>
    <row r="799" spans="1:7" x14ac:dyDescent="0.2">
      <c r="A799" s="38" t="str">
        <f t="shared" si="84"/>
        <v/>
      </c>
      <c r="B799" s="39" t="str">
        <f t="shared" si="85"/>
        <v/>
      </c>
      <c r="C799" s="40" t="str">
        <f t="shared" si="86"/>
        <v/>
      </c>
      <c r="D799" s="66" t="str">
        <f t="shared" si="87"/>
        <v/>
      </c>
      <c r="E799" s="40" t="str">
        <f t="shared" si="88"/>
        <v/>
      </c>
      <c r="F799" s="40" t="str">
        <f t="shared" si="89"/>
        <v/>
      </c>
      <c r="G799" s="40" t="str">
        <f t="shared" si="90"/>
        <v/>
      </c>
    </row>
    <row r="800" spans="1:7" x14ac:dyDescent="0.2">
      <c r="A800" s="38" t="str">
        <f t="shared" si="84"/>
        <v/>
      </c>
      <c r="B800" s="39" t="str">
        <f t="shared" si="85"/>
        <v/>
      </c>
      <c r="C800" s="40" t="str">
        <f t="shared" si="86"/>
        <v/>
      </c>
      <c r="D800" s="66" t="str">
        <f t="shared" si="87"/>
        <v/>
      </c>
      <c r="E800" s="40" t="str">
        <f t="shared" si="88"/>
        <v/>
      </c>
      <c r="F800" s="40" t="str">
        <f t="shared" si="89"/>
        <v/>
      </c>
      <c r="G800" s="40" t="str">
        <f t="shared" si="90"/>
        <v/>
      </c>
    </row>
    <row r="801" spans="1:7" x14ac:dyDescent="0.2">
      <c r="A801" s="38" t="str">
        <f t="shared" si="84"/>
        <v/>
      </c>
      <c r="B801" s="39" t="str">
        <f t="shared" si="85"/>
        <v/>
      </c>
      <c r="C801" s="40" t="str">
        <f t="shared" si="86"/>
        <v/>
      </c>
      <c r="D801" s="66" t="str">
        <f t="shared" si="87"/>
        <v/>
      </c>
      <c r="E801" s="40" t="str">
        <f t="shared" si="88"/>
        <v/>
      </c>
      <c r="F801" s="40" t="str">
        <f t="shared" si="89"/>
        <v/>
      </c>
      <c r="G801" s="40" t="str">
        <f t="shared" si="90"/>
        <v/>
      </c>
    </row>
    <row r="802" spans="1:7" x14ac:dyDescent="0.2">
      <c r="A802" s="67"/>
      <c r="B802" s="67"/>
      <c r="C802" s="67"/>
      <c r="D802" s="67"/>
      <c r="E802" s="67"/>
      <c r="F802" s="67"/>
      <c r="G802" s="67"/>
    </row>
  </sheetData>
  <sheetProtection password="8385" sheet="1" objects="1" scenarios="1" formatCells="0" formatColumns="0" formatRows="0"/>
  <phoneticPr fontId="27" type="noConversion"/>
  <conditionalFormatting sqref="A22:G801">
    <cfRule type="expression" dxfId="0" priority="1" stopIfTrue="1">
      <formula>YEAR($B22)&gt;YEAR(OFFSET($B22,-1,0,1,1))</formula>
    </cfRule>
  </conditionalFormatting>
  <hyperlinks>
    <hyperlink ref="A2" r:id="rId1"/>
  </hyperlinks>
  <pageMargins left="0.75" right="0.75" top="0.5" bottom="0.5" header="0.25" footer="0.25"/>
  <pageSetup fitToHeight="0" orientation="portrait" r:id="rId2"/>
  <headerFooter alignWithMargins="0">
    <oddHeader>&amp;RPage &amp;P of &amp;N</oddHeader>
  </headerFooter>
  <ignoredErrors>
    <ignoredError sqref="D22:D801 G21"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Analysis</vt:lpstr>
      <vt:lpstr>Schedule</vt:lpstr>
      <vt:lpstr>Payment</vt:lpstr>
      <vt:lpstr>fpdate</vt:lpstr>
      <vt:lpstr>loan_amount</vt:lpstr>
      <vt:lpstr>payment</vt:lpstr>
      <vt:lpstr>period_names</vt:lpstr>
      <vt:lpstr>Payment!Print_Area</vt:lpstr>
      <vt:lpstr>Schedule!Print_Area</vt:lpstr>
      <vt:lpstr>Payment!Print_Titles</vt:lpstr>
      <vt:lpstr>Schedule!Print_Titles</vt:lpstr>
      <vt:lpstr>rate</vt:lpstr>
      <vt:lpstr>roundOpt</vt:lpstr>
      <vt:lpstr>term</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Loan Amortization Schedule</dc:title>
  <dc:creator>Vertex42.com</dc:creator>
  <dc:description>(c) 2005-2012 Vertex42 LLC. All rights reserved.</dc:description>
  <cp:lastModifiedBy>Administrator</cp:lastModifiedBy>
  <cp:lastPrinted>2012-05-02T14:54:03Z</cp:lastPrinted>
  <dcterms:created xsi:type="dcterms:W3CDTF">2012-05-02T14:43:17Z</dcterms:created>
  <dcterms:modified xsi:type="dcterms:W3CDTF">2015-11-07T08:05:07Z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2005-2012 Vertex42 LLC</vt:lpwstr>
  </property>
  <property fmtid="{D5CDD505-2E9C-101B-9397-08002B2CF9AE}" pid="3" name="Version">
    <vt:lpwstr>1.6.3</vt:lpwstr>
  </property>
</Properties>
</file>